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Public\Documents\George Vineyard (IR Website)\FY2023\Work\Faculty\"/>
    </mc:Choice>
  </mc:AlternateContent>
  <xr:revisionPtr revIDLastSave="0" documentId="13_ncr:1_{B2F05D3D-D568-495C-8AB2-F41E86792B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grees_faculty_highest" sheetId="1" r:id="rId1"/>
  </sheets>
  <definedNames>
    <definedName name="HTML_CodePage" hidden="1">1252</definedName>
    <definedName name="HTML_Control" hidden="1">{"'degrees_faculty_highest.xls'!$B$7:$P$55"}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Documents\FrontPage\degrees_faculty_highest.htm"</definedName>
    <definedName name="HTML_Title" hidden="1">""</definedName>
    <definedName name="_xlnm.Print_Area" localSheetId="0">degrees_faculty_highest!$A$1:$CF$92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78" i="1" l="1"/>
  <c r="BV68" i="1"/>
  <c r="BV65" i="1"/>
  <c r="BX86" i="1"/>
  <c r="BY86" i="1" s="1"/>
  <c r="BU86" i="1"/>
  <c r="BV82" i="1" s="1"/>
  <c r="BR86" i="1"/>
  <c r="BS81" i="1" s="1"/>
  <c r="BX73" i="1"/>
  <c r="BY69" i="1" s="1"/>
  <c r="BU73" i="1"/>
  <c r="BV73" i="1" s="1"/>
  <c r="BR73" i="1"/>
  <c r="BS68" i="1" s="1"/>
  <c r="CA59" i="1"/>
  <c r="CB59" i="1" s="1"/>
  <c r="CA46" i="1"/>
  <c r="CB46" i="1" s="1"/>
  <c r="BV86" i="1" l="1"/>
  <c r="BY65" i="1"/>
  <c r="BY68" i="1"/>
  <c r="BV67" i="1"/>
  <c r="BS69" i="1"/>
  <c r="BY81" i="1"/>
  <c r="BS77" i="1"/>
  <c r="BV66" i="1"/>
  <c r="BV81" i="1"/>
  <c r="BY82" i="1"/>
  <c r="BV85" i="1"/>
  <c r="BS78" i="1"/>
  <c r="BV79" i="1"/>
  <c r="BS65" i="1"/>
  <c r="BS80" i="1"/>
  <c r="BV69" i="1"/>
  <c r="BV84" i="1"/>
  <c r="BY76" i="1"/>
  <c r="BY84" i="1"/>
  <c r="BY85" i="1"/>
  <c r="BV80" i="1"/>
  <c r="BS73" i="1"/>
  <c r="BS79" i="1"/>
  <c r="BV83" i="1"/>
  <c r="BY78" i="1"/>
  <c r="BY83" i="1"/>
  <c r="BS86" i="1"/>
  <c r="BV77" i="1"/>
  <c r="BS76" i="1"/>
  <c r="BY77" i="1"/>
  <c r="BY79" i="1"/>
  <c r="BV76" i="1"/>
  <c r="BY80" i="1"/>
  <c r="CB55" i="1"/>
  <c r="CB49" i="1"/>
  <c r="CB53" i="1"/>
  <c r="CB51" i="1"/>
  <c r="CB54" i="1"/>
  <c r="CB57" i="1"/>
  <c r="CB44" i="1"/>
  <c r="CB38" i="1"/>
  <c r="CB40" i="1"/>
  <c r="CB41" i="1"/>
  <c r="CB45" i="1"/>
  <c r="CB50" i="1"/>
  <c r="CB58" i="1"/>
  <c r="CB42" i="1"/>
  <c r="CB39" i="1"/>
  <c r="CB43" i="1"/>
  <c r="CB52" i="1"/>
  <c r="CB56" i="1"/>
  <c r="CD59" i="1"/>
  <c r="CE58" i="1" s="1"/>
  <c r="CD46" i="1"/>
  <c r="CE45" i="1" s="1"/>
  <c r="CE55" i="1" l="1"/>
  <c r="CE38" i="1"/>
  <c r="CE42" i="1"/>
  <c r="CE51" i="1"/>
  <c r="CE39" i="1"/>
  <c r="CE43" i="1"/>
  <c r="CE46" i="1"/>
  <c r="CE52" i="1"/>
  <c r="CE56" i="1"/>
  <c r="CE59" i="1"/>
  <c r="CE40" i="1"/>
  <c r="CE44" i="1"/>
  <c r="CE49" i="1"/>
  <c r="CE53" i="1"/>
  <c r="CE57" i="1"/>
  <c r="CE41" i="1"/>
  <c r="CE50" i="1"/>
  <c r="CE54" i="1"/>
  <c r="BU59" i="1"/>
  <c r="BV58" i="1" s="1"/>
  <c r="BU46" i="1"/>
  <c r="BV71" i="1" l="1"/>
  <c r="BV72" i="1"/>
  <c r="BV70" i="1"/>
  <c r="BV44" i="1"/>
  <c r="BV53" i="1"/>
  <c r="BV54" i="1"/>
  <c r="BV55" i="1"/>
  <c r="BV57" i="1"/>
  <c r="BV45" i="1"/>
  <c r="BV41" i="1"/>
  <c r="BV38" i="1"/>
  <c r="BV40" i="1"/>
  <c r="BV42" i="1"/>
  <c r="BV59" i="1"/>
  <c r="BV46" i="1"/>
  <c r="BV49" i="1"/>
  <c r="BV50" i="1"/>
  <c r="BV51" i="1"/>
  <c r="BV39" i="1"/>
  <c r="BV43" i="1"/>
  <c r="BV52" i="1"/>
  <c r="BV56" i="1"/>
  <c r="BR59" i="1"/>
  <c r="BR46" i="1"/>
  <c r="BS49" i="1" l="1"/>
  <c r="BS59" i="1"/>
  <c r="BS84" i="1"/>
  <c r="BS85" i="1"/>
  <c r="BS83" i="1"/>
  <c r="BS82" i="1"/>
  <c r="BS66" i="1"/>
  <c r="BS71" i="1"/>
  <c r="BS70" i="1"/>
  <c r="BS67" i="1"/>
  <c r="BS72" i="1"/>
  <c r="BS46" i="1"/>
  <c r="BS51" i="1"/>
  <c r="BS38" i="1"/>
  <c r="BS40" i="1"/>
  <c r="BS53" i="1"/>
  <c r="BS45" i="1"/>
  <c r="BS57" i="1"/>
  <c r="BS41" i="1"/>
  <c r="BS54" i="1"/>
  <c r="BS50" i="1"/>
  <c r="BS44" i="1"/>
  <c r="BS55" i="1"/>
  <c r="BS58" i="1"/>
  <c r="BS42" i="1"/>
  <c r="BS39" i="1"/>
  <c r="BS43" i="1"/>
  <c r="BS52" i="1"/>
  <c r="BS56" i="1"/>
  <c r="BX59" i="1"/>
  <c r="BX46" i="1"/>
  <c r="BY66" i="1" l="1"/>
  <c r="BY70" i="1"/>
  <c r="BY72" i="1"/>
  <c r="BY67" i="1"/>
  <c r="BY71" i="1"/>
  <c r="BY73" i="1"/>
  <c r="BY46" i="1"/>
  <c r="BY59" i="1"/>
  <c r="BY40" i="1"/>
  <c r="BY54" i="1"/>
  <c r="BY41" i="1"/>
  <c r="BY49" i="1"/>
  <c r="BY44" i="1"/>
  <c r="BY50" i="1"/>
  <c r="BY55" i="1"/>
  <c r="BY38" i="1"/>
  <c r="BY45" i="1"/>
  <c r="BY51" i="1"/>
  <c r="BY57" i="1"/>
  <c r="BY53" i="1"/>
  <c r="BY58" i="1"/>
  <c r="BY42" i="1"/>
  <c r="BY39" i="1"/>
  <c r="BY43" i="1"/>
  <c r="BY52" i="1"/>
  <c r="BY56" i="1"/>
  <c r="CD32" i="1"/>
  <c r="CE32" i="1" s="1"/>
  <c r="CD19" i="1"/>
  <c r="CE19" i="1" s="1"/>
  <c r="CE31" i="1" l="1"/>
  <c r="CE23" i="1"/>
  <c r="CE27" i="1"/>
  <c r="CE14" i="1"/>
  <c r="CE18" i="1"/>
  <c r="CE15" i="1"/>
  <c r="CE13" i="1"/>
  <c r="CE17" i="1"/>
  <c r="CE22" i="1"/>
  <c r="CE26" i="1"/>
  <c r="CE30" i="1"/>
  <c r="CE11" i="1"/>
  <c r="CE24" i="1"/>
  <c r="CE28" i="1"/>
  <c r="CE12" i="1"/>
  <c r="CE16" i="1"/>
  <c r="CE25" i="1"/>
  <c r="CE29" i="1"/>
  <c r="CA32" i="1"/>
  <c r="CB32" i="1" s="1"/>
  <c r="CA19" i="1"/>
  <c r="CB19" i="1" s="1"/>
  <c r="CB27" i="1" l="1"/>
  <c r="CB31" i="1"/>
  <c r="CB18" i="1"/>
  <c r="CB23" i="1"/>
  <c r="CB24" i="1"/>
  <c r="CB11" i="1"/>
  <c r="CB14" i="1"/>
  <c r="CB15" i="1"/>
  <c r="CB13" i="1"/>
  <c r="CB17" i="1"/>
  <c r="CB22" i="1"/>
  <c r="CB26" i="1"/>
  <c r="CB30" i="1"/>
  <c r="CB28" i="1"/>
  <c r="CB12" i="1"/>
  <c r="CB16" i="1"/>
  <c r="CB25" i="1"/>
  <c r="CB29" i="1"/>
  <c r="BX32" i="1"/>
  <c r="BY31" i="1" s="1"/>
  <c r="BX19" i="1"/>
  <c r="BY18" i="1" s="1"/>
  <c r="BY15" i="1" l="1"/>
  <c r="BY24" i="1"/>
  <c r="BY28" i="1"/>
  <c r="BY11" i="1"/>
  <c r="BY12" i="1"/>
  <c r="BY16" i="1"/>
  <c r="BY19" i="1"/>
  <c r="BY25" i="1"/>
  <c r="BY29" i="1"/>
  <c r="BY32" i="1"/>
  <c r="BY13" i="1"/>
  <c r="BY17" i="1"/>
  <c r="BY22" i="1"/>
  <c r="BY26" i="1"/>
  <c r="BY30" i="1"/>
  <c r="BY14" i="1"/>
  <c r="BY23" i="1"/>
  <c r="BY27" i="1"/>
  <c r="BR32" i="1"/>
  <c r="BS32" i="1" s="1"/>
  <c r="BR14" i="1"/>
  <c r="BR11" i="1"/>
  <c r="BF22" i="1"/>
  <c r="BF32" i="1" s="1"/>
  <c r="BG30" i="1" s="1"/>
  <c r="BF11" i="1"/>
  <c r="BC22" i="1"/>
  <c r="BC32" i="1" s="1"/>
  <c r="BD31" i="1" s="1"/>
  <c r="BC11" i="1"/>
  <c r="BC19" i="1" s="1"/>
  <c r="BD19" i="1" s="1"/>
  <c r="BG25" i="1" l="1"/>
  <c r="BG27" i="1"/>
  <c r="BG32" i="1"/>
  <c r="BD12" i="1"/>
  <c r="BD16" i="1"/>
  <c r="BD13" i="1"/>
  <c r="BD17" i="1"/>
  <c r="BD14" i="1"/>
  <c r="BD18" i="1"/>
  <c r="BD15" i="1"/>
  <c r="BD11" i="1"/>
  <c r="BG23" i="1"/>
  <c r="BG28" i="1"/>
  <c r="BR19" i="1"/>
  <c r="BS16" i="1" s="1"/>
  <c r="BG24" i="1"/>
  <c r="BG29" i="1"/>
  <c r="BD30" i="1"/>
  <c r="BG22" i="1"/>
  <c r="BG26" i="1"/>
  <c r="BG31" i="1"/>
  <c r="BS30" i="1"/>
  <c r="BS22" i="1"/>
  <c r="BS26" i="1"/>
  <c r="BS31" i="1"/>
  <c r="BS25" i="1"/>
  <c r="BS29" i="1"/>
  <c r="BS23" i="1"/>
  <c r="BS27" i="1"/>
  <c r="BS24" i="1"/>
  <c r="BS28" i="1"/>
  <c r="BD22" i="1"/>
  <c r="BD23" i="1"/>
  <c r="BD27" i="1"/>
  <c r="BF19" i="1"/>
  <c r="BG11" i="1" s="1"/>
  <c r="BD24" i="1"/>
  <c r="BD28" i="1"/>
  <c r="BD32" i="1"/>
  <c r="BD25" i="1"/>
  <c r="BD29" i="1"/>
  <c r="BD26" i="1"/>
  <c r="BU19" i="1"/>
  <c r="BU32" i="1"/>
  <c r="BV30" i="1" s="1"/>
  <c r="BL32" i="1"/>
  <c r="BM27" i="1" s="1"/>
  <c r="BL19" i="1"/>
  <c r="BM19" i="1" s="1"/>
  <c r="BI24" i="1"/>
  <c r="BI22" i="1"/>
  <c r="BI11" i="1"/>
  <c r="BI19" i="1" s="1"/>
  <c r="BO32" i="1"/>
  <c r="BP26" i="1" s="1"/>
  <c r="BO19" i="1"/>
  <c r="BP11" i="1" s="1"/>
  <c r="AZ22" i="1"/>
  <c r="AZ32" i="1" s="1"/>
  <c r="AZ11" i="1"/>
  <c r="AZ19" i="1" s="1"/>
  <c r="AK32" i="1"/>
  <c r="AL32" i="1" s="1"/>
  <c r="AK19" i="1"/>
  <c r="AH32" i="1"/>
  <c r="AI32" i="1" s="1"/>
  <c r="AH19" i="1"/>
  <c r="AW22" i="1"/>
  <c r="AW32" i="1" s="1"/>
  <c r="AX23" i="1" s="1"/>
  <c r="AW11" i="1"/>
  <c r="AW19" i="1" s="1"/>
  <c r="AT32" i="1"/>
  <c r="AU27" i="1" s="1"/>
  <c r="AT19" i="1"/>
  <c r="AB32" i="1"/>
  <c r="AC30" i="1" s="1"/>
  <c r="AB19" i="1"/>
  <c r="P32" i="1"/>
  <c r="Q30" i="1" s="1"/>
  <c r="S32" i="1"/>
  <c r="T25" i="1" s="1"/>
  <c r="V32" i="1"/>
  <c r="W30" i="1" s="1"/>
  <c r="Y32" i="1"/>
  <c r="Z31" i="1" s="1"/>
  <c r="AE32" i="1"/>
  <c r="AF30" i="1" s="1"/>
  <c r="AN32" i="1"/>
  <c r="AO26" i="1" s="1"/>
  <c r="AQ32" i="1"/>
  <c r="AR30" i="1" s="1"/>
  <c r="AQ19" i="1"/>
  <c r="P19" i="1"/>
  <c r="S19" i="1"/>
  <c r="V19" i="1"/>
  <c r="Y19" i="1"/>
  <c r="AE19" i="1"/>
  <c r="AN19" i="1"/>
  <c r="AL29" i="1" l="1"/>
  <c r="AL22" i="1"/>
  <c r="AF22" i="1"/>
  <c r="Q27" i="1"/>
  <c r="BM15" i="1"/>
  <c r="AL27" i="1"/>
  <c r="BM18" i="1"/>
  <c r="AC25" i="1"/>
  <c r="BM14" i="1"/>
  <c r="AU31" i="1"/>
  <c r="AI22" i="1"/>
  <c r="AI27" i="1"/>
  <c r="AI26" i="1"/>
  <c r="BM13" i="1"/>
  <c r="AL26" i="1"/>
  <c r="AL23" i="1"/>
  <c r="AO22" i="1"/>
  <c r="Z28" i="1"/>
  <c r="AF28" i="1"/>
  <c r="Q31" i="1"/>
  <c r="BP12" i="1"/>
  <c r="Q23" i="1"/>
  <c r="BJ11" i="1"/>
  <c r="BJ14" i="1"/>
  <c r="BA30" i="1"/>
  <c r="BA23" i="1"/>
  <c r="BA25" i="1"/>
  <c r="AX28" i="1"/>
  <c r="AF31" i="1"/>
  <c r="W25" i="1"/>
  <c r="Q22" i="1"/>
  <c r="Q28" i="1"/>
  <c r="AX26" i="1"/>
  <c r="AF26" i="1"/>
  <c r="W32" i="1"/>
  <c r="AF23" i="1"/>
  <c r="Q25" i="1"/>
  <c r="Q32" i="1"/>
  <c r="BS15" i="1"/>
  <c r="W27" i="1"/>
  <c r="BP29" i="1"/>
  <c r="AX32" i="1"/>
  <c r="AF25" i="1"/>
  <c r="AF32" i="1"/>
  <c r="W22" i="1"/>
  <c r="W29" i="1"/>
  <c r="T24" i="1"/>
  <c r="Q26" i="1"/>
  <c r="AL31" i="1"/>
  <c r="BS18" i="1"/>
  <c r="AX29" i="1"/>
  <c r="AF27" i="1"/>
  <c r="W24" i="1"/>
  <c r="W31" i="1"/>
  <c r="W26" i="1"/>
  <c r="BS13" i="1"/>
  <c r="BS17" i="1"/>
  <c r="BS11" i="1"/>
  <c r="BS19" i="1"/>
  <c r="BS14" i="1"/>
  <c r="BS12" i="1"/>
  <c r="BA15" i="1"/>
  <c r="BA19" i="1"/>
  <c r="BA12" i="1"/>
  <c r="BA16" i="1"/>
  <c r="BA13" i="1"/>
  <c r="BA17" i="1"/>
  <c r="BA18" i="1"/>
  <c r="BA14" i="1"/>
  <c r="AX14" i="1"/>
  <c r="AX18" i="1"/>
  <c r="AX15" i="1"/>
  <c r="AX19" i="1"/>
  <c r="AX12" i="1"/>
  <c r="AX16" i="1"/>
  <c r="AX13" i="1"/>
  <c r="AX17" i="1"/>
  <c r="AO23" i="1"/>
  <c r="BA24" i="1"/>
  <c r="BM11" i="1"/>
  <c r="BM12" i="1"/>
  <c r="AO28" i="1"/>
  <c r="Z13" i="1"/>
  <c r="Z17" i="1"/>
  <c r="Z14" i="1"/>
  <c r="Z18" i="1"/>
  <c r="Z11" i="1"/>
  <c r="Z19" i="1"/>
  <c r="Z12" i="1"/>
  <c r="Z15" i="1"/>
  <c r="Z16" i="1"/>
  <c r="T31" i="1"/>
  <c r="AR16" i="1"/>
  <c r="AR14" i="1"/>
  <c r="AR19" i="1"/>
  <c r="AR11" i="1"/>
  <c r="AR15" i="1"/>
  <c r="AR12" i="1"/>
  <c r="AR13" i="1"/>
  <c r="AR17" i="1"/>
  <c r="AU13" i="1"/>
  <c r="AU19" i="1"/>
  <c r="AU14" i="1"/>
  <c r="AU11" i="1"/>
  <c r="AU15" i="1"/>
  <c r="AU16" i="1"/>
  <c r="AU12" i="1"/>
  <c r="AI12" i="1"/>
  <c r="AI16" i="1"/>
  <c r="AI13" i="1"/>
  <c r="AI17" i="1"/>
  <c r="AI14" i="1"/>
  <c r="AI15" i="1"/>
  <c r="AI18" i="1"/>
  <c r="AI11" i="1"/>
  <c r="AI19" i="1"/>
  <c r="BA28" i="1"/>
  <c r="AC27" i="1"/>
  <c r="AL24" i="1"/>
  <c r="AO14" i="1"/>
  <c r="AO18" i="1"/>
  <c r="AO11" i="1"/>
  <c r="AO15" i="1"/>
  <c r="AO19" i="1"/>
  <c r="AO12" i="1"/>
  <c r="AO16" i="1"/>
  <c r="AO17" i="1"/>
  <c r="AO13" i="1"/>
  <c r="AO31" i="1"/>
  <c r="AF24" i="1"/>
  <c r="AF29" i="1"/>
  <c r="Z25" i="1"/>
  <c r="W23" i="1"/>
  <c r="W28" i="1"/>
  <c r="T11" i="1"/>
  <c r="T15" i="1"/>
  <c r="T19" i="1"/>
  <c r="T12" i="1"/>
  <c r="T16" i="1"/>
  <c r="T17" i="1"/>
  <c r="T18" i="1"/>
  <c r="T13" i="1"/>
  <c r="T14" i="1"/>
  <c r="T32" i="1"/>
  <c r="Q24" i="1"/>
  <c r="Q29" i="1"/>
  <c r="Z26" i="1"/>
  <c r="T26" i="1"/>
  <c r="AC14" i="1"/>
  <c r="AC18" i="1"/>
  <c r="AC11" i="1"/>
  <c r="AC15" i="1"/>
  <c r="AC19" i="1"/>
  <c r="AC12" i="1"/>
  <c r="AC13" i="1"/>
  <c r="AC16" i="1"/>
  <c r="AC17" i="1"/>
  <c r="BI32" i="1"/>
  <c r="BJ30" i="1" s="1"/>
  <c r="BG17" i="1"/>
  <c r="BG13" i="1"/>
  <c r="BG16" i="1"/>
  <c r="BG12" i="1"/>
  <c r="BG19" i="1"/>
  <c r="BG15" i="1"/>
  <c r="BG18" i="1"/>
  <c r="BG14" i="1"/>
  <c r="Q14" i="1"/>
  <c r="Q18" i="1"/>
  <c r="Q11" i="1"/>
  <c r="Q15" i="1"/>
  <c r="Q19" i="1"/>
  <c r="Q16" i="1"/>
  <c r="Q17" i="1"/>
  <c r="Q12" i="1"/>
  <c r="Q13" i="1"/>
  <c r="AX11" i="1"/>
  <c r="AL13" i="1"/>
  <c r="AL17" i="1"/>
  <c r="AL14" i="1"/>
  <c r="AL18" i="1"/>
  <c r="AL15" i="1"/>
  <c r="AL16" i="1"/>
  <c r="AL11" i="1"/>
  <c r="AL19" i="1"/>
  <c r="AL12" i="1"/>
  <c r="BA11" i="1"/>
  <c r="AF11" i="1"/>
  <c r="AF15" i="1"/>
  <c r="AF19" i="1"/>
  <c r="AF12" i="1"/>
  <c r="AF16" i="1"/>
  <c r="AF13" i="1"/>
  <c r="AF14" i="1"/>
  <c r="AF17" i="1"/>
  <c r="AF18" i="1"/>
  <c r="W12" i="1"/>
  <c r="W16" i="1"/>
  <c r="W13" i="1"/>
  <c r="W17" i="1"/>
  <c r="W18" i="1"/>
  <c r="W11" i="1"/>
  <c r="W19" i="1"/>
  <c r="W14" i="1"/>
  <c r="W15" i="1"/>
  <c r="BJ13" i="1"/>
  <c r="BJ15" i="1"/>
  <c r="BJ12" i="1"/>
  <c r="BP16" i="1"/>
  <c r="BP17" i="1"/>
  <c r="BP14" i="1"/>
  <c r="BP18" i="1"/>
  <c r="BJ17" i="1"/>
  <c r="BJ16" i="1"/>
  <c r="BV17" i="1"/>
  <c r="BV16" i="1"/>
  <c r="BJ18" i="1"/>
  <c r="BJ19" i="1"/>
  <c r="BP15" i="1"/>
  <c r="BP13" i="1"/>
  <c r="BP19" i="1"/>
  <c r="BM17" i="1"/>
  <c r="BM16" i="1"/>
  <c r="BA29" i="1"/>
  <c r="BA27" i="1"/>
  <c r="BA22" i="1"/>
  <c r="AU26" i="1"/>
  <c r="AU25" i="1"/>
  <c r="AU22" i="1"/>
  <c r="AR32" i="1"/>
  <c r="AR23" i="1"/>
  <c r="AR25" i="1"/>
  <c r="AR28" i="1"/>
  <c r="AR27" i="1"/>
  <c r="AR24" i="1"/>
  <c r="AR22" i="1"/>
  <c r="AR29" i="1"/>
  <c r="AR31" i="1"/>
  <c r="AR26" i="1"/>
  <c r="AX24" i="1"/>
  <c r="AX30" i="1"/>
  <c r="AO29" i="1"/>
  <c r="AO30" i="1"/>
  <c r="T28" i="1"/>
  <c r="T30" i="1"/>
  <c r="AC22" i="1"/>
  <c r="AI29" i="1"/>
  <c r="AX22" i="1"/>
  <c r="AC31" i="1"/>
  <c r="AO25" i="1"/>
  <c r="AO32" i="1"/>
  <c r="Z23" i="1"/>
  <c r="Z29" i="1"/>
  <c r="T27" i="1"/>
  <c r="AC23" i="1"/>
  <c r="AC28" i="1"/>
  <c r="AU32" i="1"/>
  <c r="AU30" i="1"/>
  <c r="AI23" i="1"/>
  <c r="AI24" i="1"/>
  <c r="BA31" i="1"/>
  <c r="BA26" i="1"/>
  <c r="BA32" i="1"/>
  <c r="AX31" i="1"/>
  <c r="AC29" i="1"/>
  <c r="AU24" i="1"/>
  <c r="AI31" i="1"/>
  <c r="AO27" i="1"/>
  <c r="Z24" i="1"/>
  <c r="T22" i="1"/>
  <c r="T29" i="1"/>
  <c r="AC24" i="1"/>
  <c r="AC32" i="1"/>
  <c r="AL25" i="1"/>
  <c r="AL30" i="1"/>
  <c r="AI28" i="1"/>
  <c r="AI30" i="1"/>
  <c r="Z32" i="1"/>
  <c r="Z30" i="1"/>
  <c r="AC26" i="1"/>
  <c r="BP24" i="1"/>
  <c r="BP27" i="1"/>
  <c r="BP23" i="1"/>
  <c r="BM29" i="1"/>
  <c r="BM30" i="1"/>
  <c r="BP28" i="1"/>
  <c r="BP30" i="1"/>
  <c r="BM25" i="1"/>
  <c r="BM26" i="1"/>
  <c r="BM28" i="1"/>
  <c r="BM31" i="1"/>
  <c r="BP25" i="1"/>
  <c r="BM23" i="1"/>
  <c r="BP31" i="1"/>
  <c r="BP22" i="1"/>
  <c r="BV28" i="1"/>
  <c r="BV26" i="1"/>
  <c r="BV29" i="1"/>
  <c r="BV27" i="1"/>
  <c r="BV24" i="1"/>
  <c r="BV23" i="1"/>
  <c r="BV31" i="1"/>
  <c r="BV22" i="1"/>
  <c r="BV25" i="1"/>
  <c r="BV18" i="1"/>
  <c r="BV13" i="1"/>
  <c r="BV14" i="1"/>
  <c r="BV11" i="1"/>
  <c r="BV12" i="1"/>
  <c r="BV19" i="1"/>
  <c r="BV15" i="1"/>
  <c r="BM22" i="1"/>
  <c r="BM24" i="1"/>
  <c r="BM32" i="1"/>
  <c r="BP32" i="1"/>
  <c r="AL28" i="1"/>
  <c r="AX25" i="1"/>
  <c r="AU28" i="1"/>
  <c r="AX27" i="1"/>
  <c r="AU29" i="1"/>
  <c r="AI25" i="1"/>
  <c r="AO24" i="1"/>
  <c r="Z22" i="1"/>
  <c r="Z27" i="1"/>
  <c r="T23" i="1"/>
  <c r="BV32" i="1"/>
  <c r="AU23" i="1"/>
  <c r="BJ27" i="1" l="1"/>
  <c r="BJ24" i="1"/>
  <c r="BJ23" i="1"/>
  <c r="BJ31" i="1"/>
  <c r="BJ25" i="1"/>
  <c r="BJ32" i="1"/>
  <c r="BJ26" i="1"/>
  <c r="BJ22" i="1"/>
  <c r="BJ28" i="1"/>
  <c r="BJ29" i="1"/>
</calcChain>
</file>

<file path=xl/sharedStrings.xml><?xml version="1.0" encoding="utf-8"?>
<sst xmlns="http://schemas.openxmlformats.org/spreadsheetml/2006/main" count="176" uniqueCount="57">
  <si>
    <t>Fall 1989</t>
  </si>
  <si>
    <t>Fall 1990</t>
  </si>
  <si>
    <t>Fall 1991</t>
  </si>
  <si>
    <t>Fall 1992</t>
  </si>
  <si>
    <t>Fall 1993</t>
  </si>
  <si>
    <t>Percent</t>
  </si>
  <si>
    <t>Doctorate</t>
  </si>
  <si>
    <t>Specialist</t>
  </si>
  <si>
    <t>Master's</t>
  </si>
  <si>
    <t>First Professional</t>
  </si>
  <si>
    <t>Bachelor's</t>
  </si>
  <si>
    <t>High School Diploma</t>
  </si>
  <si>
    <t>TOTAL</t>
  </si>
  <si>
    <t>Associate Degree</t>
  </si>
  <si>
    <t>Some College</t>
  </si>
  <si>
    <t>Fall 1994</t>
  </si>
  <si>
    <t>Fall 1995</t>
  </si>
  <si>
    <t>Fall 1996</t>
  </si>
  <si>
    <t>Fall 1997</t>
  </si>
  <si>
    <t>Fall 1998</t>
  </si>
  <si>
    <t>UNIVERSITY OF MISSOURI-ST. LOUIS</t>
  </si>
  <si>
    <t>Number</t>
  </si>
  <si>
    <t>BY HIGHEST DEGREE HELD</t>
  </si>
  <si>
    <t>Full-Time Faculty</t>
  </si>
  <si>
    <t>Full Time Faculty</t>
  </si>
  <si>
    <t>Fall 1999</t>
  </si>
  <si>
    <t>Fall 2000</t>
  </si>
  <si>
    <t>Fall 2001</t>
  </si>
  <si>
    <t>Fall 2002</t>
  </si>
  <si>
    <t>Fall 2003</t>
  </si>
  <si>
    <t>TABLE 2-6. TENURED &amp; TENURE TRACK FACULTY AND FULL-TIME FACULTY</t>
  </si>
  <si>
    <t>Tenured &amp; Tenure Track Faculty</t>
  </si>
  <si>
    <t>Some Graduate School</t>
  </si>
  <si>
    <t>Fall 2004</t>
  </si>
  <si>
    <t>Fall 2005</t>
  </si>
  <si>
    <t>Fall 2006</t>
  </si>
  <si>
    <t>Fall 2007</t>
  </si>
  <si>
    <t>Fall 2008</t>
  </si>
  <si>
    <t>Fall 2009</t>
  </si>
  <si>
    <t>Fall 2010</t>
  </si>
  <si>
    <t>Note:  Doctorate and First Professional are typically combined as highest terminal degree on surveys. Starting in Fall 2009, First Professional are reported as Doctorate.</t>
  </si>
  <si>
    <t>Fall 2011</t>
  </si>
  <si>
    <t>Fall 2012</t>
  </si>
  <si>
    <t>Not Indicated</t>
  </si>
  <si>
    <t>Some  College</t>
  </si>
  <si>
    <t>Fall 2013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</si>
  <si>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</si>
  <si>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</si>
  <si>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</si>
  <si>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</si>
  <si>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</si>
  <si>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</si>
  <si>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</si>
  <si>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</si>
  <si>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</si>
  <si>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</si>
  <si>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>Source:  InfoMaker query using the EEO-6 and IPEDS-S definition of faculty (most recent 10/31/2011), Institutional Research (Fall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</si>
</sst>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name val="MS Sans Serif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2" xfId="0" applyFont="1" applyBorder="1" applyAlignment="1">
      <alignment horizontal="left"/>
    </xf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Alignment="1">
      <alignment horizontal="right"/>
    </xf>
    <xf numFmtId="0" fontId="4" fillId="0" borderId="0" xfId="0" applyFont="1"/>
    <xf numFmtId="164" fontId="3" fillId="0" borderId="0" xfId="0" applyNumberFormat="1" applyFont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164" fontId="3" fillId="0" borderId="9" xfId="0" applyNumberFormat="1" applyFont="1" applyBorder="1"/>
    <xf numFmtId="0" fontId="2" fillId="0" borderId="1" xfId="0" applyFont="1" applyBorder="1" applyAlignment="1">
      <alignment horizontal="center"/>
    </xf>
    <xf numFmtId="0" fontId="3" fillId="0" borderId="10" xfId="0" applyFont="1" applyBorder="1"/>
    <xf numFmtId="0" fontId="1" fillId="0" borderId="0" xfId="0" applyFont="1"/>
    <xf numFmtId="0" fontId="3" fillId="0" borderId="1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28575</xdr:rowOff>
    </xdr:from>
    <xdr:to>
      <xdr:col>1</xdr:col>
      <xdr:colOff>1152525</xdr:colOff>
      <xdr:row>4</xdr:row>
      <xdr:rowOff>9525</xdr:rowOff>
    </xdr:to>
    <xdr:pic>
      <xdr:nvPicPr>
        <xdr:cNvPr id="1033" name="Picture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80975"/>
          <a:ext cx="10382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92"/>
  <sheetViews>
    <sheetView showGridLines="0" tabSelected="1" view="pageLayout" topLeftCell="A58" zoomScaleNormal="100" workbookViewId="0">
      <selection activeCell="CD64" sqref="CD64"/>
    </sheetView>
  </sheetViews>
  <sheetFormatPr defaultColWidth="9.1796875" defaultRowHeight="11.5" x14ac:dyDescent="0.25"/>
  <cols>
    <col min="1" max="1" width="1.7265625" style="1" customWidth="1"/>
    <col min="2" max="2" width="25.81640625" style="1" customWidth="1"/>
    <col min="3" max="3" width="0.81640625" style="1" customWidth="1"/>
    <col min="4" max="4" width="6.81640625" style="1" hidden="1" customWidth="1"/>
    <col min="5" max="5" width="7.1796875" style="1" hidden="1" customWidth="1"/>
    <col min="6" max="6" width="1.1796875" style="1" hidden="1" customWidth="1"/>
    <col min="7" max="7" width="7" style="1" hidden="1" customWidth="1"/>
    <col min="8" max="8" width="7.1796875" style="1" hidden="1" customWidth="1"/>
    <col min="9" max="9" width="1.1796875" style="1" hidden="1" customWidth="1"/>
    <col min="10" max="10" width="7" style="1" hidden="1" customWidth="1"/>
    <col min="11" max="11" width="7.1796875" style="1" hidden="1" customWidth="1"/>
    <col min="12" max="12" width="1.1796875" style="1" hidden="1" customWidth="1"/>
    <col min="13" max="13" width="7" style="1" hidden="1" customWidth="1"/>
    <col min="14" max="14" width="7.1796875" style="1" hidden="1" customWidth="1"/>
    <col min="15" max="15" width="1.1796875" style="1" hidden="1" customWidth="1"/>
    <col min="16" max="16" width="7" style="1" hidden="1" customWidth="1"/>
    <col min="17" max="17" width="7.1796875" style="1" hidden="1" customWidth="1"/>
    <col min="18" max="18" width="1.1796875" style="1" hidden="1" customWidth="1"/>
    <col min="19" max="19" width="7" style="1" hidden="1" customWidth="1"/>
    <col min="20" max="20" width="7.1796875" style="1" hidden="1" customWidth="1"/>
    <col min="21" max="21" width="1.1796875" style="1" hidden="1" customWidth="1"/>
    <col min="22" max="23" width="7.1796875" style="1" hidden="1" customWidth="1"/>
    <col min="24" max="24" width="1.7265625" style="1" hidden="1" customWidth="1"/>
    <col min="25" max="26" width="7.1796875" style="1" hidden="1" customWidth="1"/>
    <col min="27" max="27" width="1.7265625" style="1" hidden="1" customWidth="1"/>
    <col min="28" max="29" width="7.1796875" style="1" hidden="1" customWidth="1"/>
    <col min="30" max="30" width="1.7265625" style="1" hidden="1" customWidth="1"/>
    <col min="31" max="32" width="7.1796875" style="1" hidden="1" customWidth="1"/>
    <col min="33" max="33" width="1.54296875" style="1" hidden="1" customWidth="1"/>
    <col min="34" max="35" width="7.1796875" style="1" hidden="1" customWidth="1"/>
    <col min="36" max="36" width="1.7265625" style="1" hidden="1" customWidth="1"/>
    <col min="37" max="38" width="7.1796875" style="1" hidden="1" customWidth="1"/>
    <col min="39" max="39" width="1.7265625" style="1" hidden="1" customWidth="1"/>
    <col min="40" max="41" width="7.1796875" style="1" hidden="1" customWidth="1"/>
    <col min="42" max="42" width="1.7265625" style="1" hidden="1" customWidth="1"/>
    <col min="43" max="43" width="7.1796875" style="1" hidden="1" customWidth="1"/>
    <col min="44" max="44" width="6.7265625" style="1" hidden="1" customWidth="1"/>
    <col min="45" max="45" width="1.7265625" style="1" hidden="1" customWidth="1"/>
    <col min="46" max="47" width="6.7265625" style="1" hidden="1" customWidth="1"/>
    <col min="48" max="48" width="1.7265625" style="1" hidden="1" customWidth="1"/>
    <col min="49" max="50" width="6.7265625" style="1" hidden="1" customWidth="1"/>
    <col min="51" max="51" width="1.7265625" style="1" hidden="1" customWidth="1"/>
    <col min="52" max="53" width="7.1796875" style="1" hidden="1" customWidth="1"/>
    <col min="54" max="54" width="1.7265625" style="1" hidden="1" customWidth="1"/>
    <col min="55" max="56" width="7.1796875" style="1" hidden="1" customWidth="1"/>
    <col min="57" max="57" width="1.7265625" style="1" hidden="1" customWidth="1"/>
    <col min="58" max="59" width="7.1796875" style="1" hidden="1" customWidth="1"/>
    <col min="60" max="60" width="1.7265625" style="1" hidden="1" customWidth="1"/>
    <col min="61" max="62" width="7.1796875" style="1" hidden="1" customWidth="1"/>
    <col min="63" max="63" width="1.7265625" style="1" hidden="1" customWidth="1"/>
    <col min="64" max="65" width="7.1796875" style="1" hidden="1" customWidth="1"/>
    <col min="66" max="66" width="1.26953125" style="1" hidden="1" customWidth="1"/>
    <col min="67" max="68" width="7.1796875" style="1" hidden="1" customWidth="1"/>
    <col min="69" max="69" width="1.26953125" style="1" customWidth="1"/>
    <col min="70" max="71" width="7.1796875" style="1" customWidth="1"/>
    <col min="72" max="72" width="1.26953125" style="1" customWidth="1"/>
    <col min="73" max="74" width="7.1796875" style="1" customWidth="1"/>
    <col min="75" max="75" width="2.54296875" style="1" customWidth="1"/>
    <col min="76" max="77" width="7.1796875" style="1" customWidth="1"/>
    <col min="78" max="78" width="2.7265625" style="1" customWidth="1"/>
    <col min="79" max="80" width="7.1796875" style="1" customWidth="1"/>
    <col min="81" max="81" width="1.26953125" style="1" customWidth="1"/>
    <col min="82" max="83" width="7.1796875" style="1" customWidth="1"/>
    <col min="84" max="84" width="2.26953125" style="1" customWidth="1"/>
    <col min="85" max="16384" width="9.1796875" style="1"/>
  </cols>
  <sheetData>
    <row r="1" spans="1:84" x14ac:dyDescent="0.25">
      <c r="A1" s="8"/>
      <c r="B1" s="24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9"/>
    </row>
    <row r="2" spans="1:84" ht="13" x14ac:dyDescent="0.3">
      <c r="A2" s="10"/>
      <c r="C2" s="25" t="s">
        <v>20</v>
      </c>
      <c r="CF2" s="11"/>
    </row>
    <row r="3" spans="1:84" ht="13" x14ac:dyDescent="0.3">
      <c r="A3" s="10"/>
      <c r="C3" s="12" t="s">
        <v>30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CF3" s="11"/>
    </row>
    <row r="4" spans="1:84" ht="13.5" thickBot="1" x14ac:dyDescent="0.35">
      <c r="A4" s="10"/>
      <c r="B4" s="13"/>
      <c r="C4" s="5" t="s">
        <v>22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11"/>
    </row>
    <row r="5" spans="1:84" ht="12" thickTop="1" x14ac:dyDescent="0.25">
      <c r="A5" s="10"/>
      <c r="B5" s="13"/>
      <c r="C5" s="13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CF5" s="11"/>
    </row>
    <row r="6" spans="1:84" x14ac:dyDescent="0.25">
      <c r="A6" s="10"/>
      <c r="B6" s="13"/>
      <c r="C6" s="13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CF6" s="11"/>
    </row>
    <row r="7" spans="1:84" x14ac:dyDescent="0.25">
      <c r="A7" s="10"/>
      <c r="CF7" s="11"/>
    </row>
    <row r="8" spans="1:84" s="2" customFormat="1" ht="11.25" customHeight="1" x14ac:dyDescent="0.25">
      <c r="A8" s="14"/>
      <c r="D8" s="29" t="s">
        <v>0</v>
      </c>
      <c r="E8" s="29"/>
      <c r="F8" s="27"/>
      <c r="G8" s="29" t="s">
        <v>1</v>
      </c>
      <c r="H8" s="29"/>
      <c r="I8" s="27"/>
      <c r="J8" s="29" t="s">
        <v>2</v>
      </c>
      <c r="K8" s="29"/>
      <c r="L8" s="27"/>
      <c r="M8" s="29" t="s">
        <v>3</v>
      </c>
      <c r="N8" s="29"/>
      <c r="O8" s="27"/>
      <c r="P8" s="29" t="s">
        <v>4</v>
      </c>
      <c r="Q8" s="29"/>
      <c r="R8" s="27"/>
      <c r="S8" s="29" t="s">
        <v>15</v>
      </c>
      <c r="T8" s="29"/>
      <c r="U8" s="27"/>
      <c r="V8" s="29" t="s">
        <v>16</v>
      </c>
      <c r="W8" s="29"/>
      <c r="Y8" s="29" t="s">
        <v>17</v>
      </c>
      <c r="Z8" s="29"/>
      <c r="AB8" s="29" t="s">
        <v>18</v>
      </c>
      <c r="AC8" s="29"/>
      <c r="AD8" s="27"/>
      <c r="AE8" s="29" t="s">
        <v>19</v>
      </c>
      <c r="AF8" s="29"/>
      <c r="AG8" s="27"/>
      <c r="AH8" s="29" t="s">
        <v>25</v>
      </c>
      <c r="AI8" s="29"/>
      <c r="AJ8" s="27"/>
      <c r="AK8" s="29" t="s">
        <v>26</v>
      </c>
      <c r="AL8" s="29"/>
      <c r="AN8" s="29" t="s">
        <v>27</v>
      </c>
      <c r="AO8" s="29"/>
      <c r="AP8" s="27"/>
      <c r="AQ8" s="29" t="s">
        <v>28</v>
      </c>
      <c r="AR8" s="29"/>
      <c r="AS8" s="27"/>
      <c r="AT8" s="29" t="s">
        <v>29</v>
      </c>
      <c r="AU8" s="29"/>
      <c r="AV8" s="27"/>
      <c r="AW8" s="29" t="s">
        <v>33</v>
      </c>
      <c r="AX8" s="29"/>
      <c r="AY8" s="27"/>
      <c r="AZ8" s="29" t="s">
        <v>34</v>
      </c>
      <c r="BA8" s="29"/>
      <c r="BB8" s="27"/>
      <c r="BC8" s="29" t="s">
        <v>35</v>
      </c>
      <c r="BD8" s="29"/>
      <c r="BE8" s="27"/>
      <c r="BF8" s="29" t="s">
        <v>36</v>
      </c>
      <c r="BG8" s="29"/>
      <c r="BH8" s="27"/>
      <c r="BI8" s="29" t="s">
        <v>37</v>
      </c>
      <c r="BJ8" s="29"/>
      <c r="BK8" s="27"/>
      <c r="BL8" s="29" t="s">
        <v>38</v>
      </c>
      <c r="BM8" s="29"/>
      <c r="BO8" s="29" t="s">
        <v>39</v>
      </c>
      <c r="BP8" s="29"/>
      <c r="BQ8" s="27"/>
      <c r="BR8" s="29" t="s">
        <v>41</v>
      </c>
      <c r="BS8" s="29"/>
      <c r="BT8" s="27"/>
      <c r="BU8" s="29" t="s">
        <v>42</v>
      </c>
      <c r="BV8" s="29"/>
      <c r="BW8" s="27"/>
      <c r="BX8" s="29" t="s">
        <v>45</v>
      </c>
      <c r="BY8" s="29"/>
      <c r="BZ8" s="27"/>
      <c r="CA8" s="29" t="s">
        <v>46</v>
      </c>
      <c r="CB8" s="29"/>
      <c r="CC8" s="27"/>
      <c r="CD8" s="29" t="s">
        <v>47</v>
      </c>
      <c r="CE8" s="29"/>
      <c r="CF8" s="15"/>
    </row>
    <row r="9" spans="1:84" s="2" customFormat="1" x14ac:dyDescent="0.25">
      <c r="A9" s="14"/>
      <c r="D9" s="3" t="s">
        <v>21</v>
      </c>
      <c r="E9" s="23" t="s">
        <v>5</v>
      </c>
      <c r="F9" s="27"/>
      <c r="G9" s="3" t="s">
        <v>21</v>
      </c>
      <c r="H9" s="23" t="s">
        <v>5</v>
      </c>
      <c r="I9" s="27"/>
      <c r="J9" s="3" t="s">
        <v>21</v>
      </c>
      <c r="K9" s="23" t="s">
        <v>5</v>
      </c>
      <c r="L9" s="27"/>
      <c r="M9" s="3" t="s">
        <v>21</v>
      </c>
      <c r="N9" s="23" t="s">
        <v>5</v>
      </c>
      <c r="O9" s="27"/>
      <c r="P9" s="3" t="s">
        <v>21</v>
      </c>
      <c r="Q9" s="23" t="s">
        <v>5</v>
      </c>
      <c r="R9" s="27"/>
      <c r="S9" s="3" t="s">
        <v>21</v>
      </c>
      <c r="T9" s="3" t="s">
        <v>5</v>
      </c>
      <c r="U9" s="16"/>
      <c r="V9" s="3" t="s">
        <v>21</v>
      </c>
      <c r="W9" s="3" t="s">
        <v>5</v>
      </c>
      <c r="Y9" s="3" t="s">
        <v>21</v>
      </c>
      <c r="Z9" s="3" t="s">
        <v>5</v>
      </c>
      <c r="AB9" s="3" t="s">
        <v>21</v>
      </c>
      <c r="AC9" s="3" t="s">
        <v>5</v>
      </c>
      <c r="AD9" s="16"/>
      <c r="AE9" s="3" t="s">
        <v>21</v>
      </c>
      <c r="AF9" s="3" t="s">
        <v>5</v>
      </c>
      <c r="AG9" s="16"/>
      <c r="AH9" s="3" t="s">
        <v>21</v>
      </c>
      <c r="AI9" s="3" t="s">
        <v>5</v>
      </c>
      <c r="AJ9" s="16"/>
      <c r="AK9" s="3" t="s">
        <v>21</v>
      </c>
      <c r="AL9" s="3" t="s">
        <v>5</v>
      </c>
      <c r="AN9" s="3" t="s">
        <v>21</v>
      </c>
      <c r="AO9" s="3" t="s">
        <v>5</v>
      </c>
      <c r="AP9" s="16"/>
      <c r="AQ9" s="3" t="s">
        <v>21</v>
      </c>
      <c r="AR9" s="3" t="s">
        <v>5</v>
      </c>
      <c r="AS9" s="16"/>
      <c r="AT9" s="3" t="s">
        <v>21</v>
      </c>
      <c r="AU9" s="3" t="s">
        <v>5</v>
      </c>
      <c r="AV9" s="16"/>
      <c r="AW9" s="3" t="s">
        <v>21</v>
      </c>
      <c r="AX9" s="3" t="s">
        <v>5</v>
      </c>
      <c r="AY9" s="16"/>
      <c r="AZ9" s="3" t="s">
        <v>21</v>
      </c>
      <c r="BA9" s="3" t="s">
        <v>5</v>
      </c>
      <c r="BB9" s="16"/>
      <c r="BC9" s="3" t="s">
        <v>21</v>
      </c>
      <c r="BD9" s="3" t="s">
        <v>5</v>
      </c>
      <c r="BE9" s="16"/>
      <c r="BF9" s="3" t="s">
        <v>21</v>
      </c>
      <c r="BG9" s="3" t="s">
        <v>5</v>
      </c>
      <c r="BH9" s="16"/>
      <c r="BI9" s="3" t="s">
        <v>21</v>
      </c>
      <c r="BJ9" s="3" t="s">
        <v>5</v>
      </c>
      <c r="BK9" s="16"/>
      <c r="BL9" s="3" t="s">
        <v>21</v>
      </c>
      <c r="BM9" s="3" t="s">
        <v>5</v>
      </c>
      <c r="BO9" s="3" t="s">
        <v>21</v>
      </c>
      <c r="BP9" s="3" t="s">
        <v>5</v>
      </c>
      <c r="BQ9" s="16"/>
      <c r="BR9" s="3" t="s">
        <v>21</v>
      </c>
      <c r="BS9" s="3" t="s">
        <v>5</v>
      </c>
      <c r="BT9" s="16"/>
      <c r="BU9" s="3" t="s">
        <v>21</v>
      </c>
      <c r="BV9" s="3" t="s">
        <v>5</v>
      </c>
      <c r="BW9" s="16"/>
      <c r="BX9" s="3" t="s">
        <v>21</v>
      </c>
      <c r="BY9" s="3" t="s">
        <v>5</v>
      </c>
      <c r="BZ9" s="16"/>
      <c r="CA9" s="3" t="s">
        <v>21</v>
      </c>
      <c r="CB9" s="3" t="s">
        <v>5</v>
      </c>
      <c r="CC9" s="16"/>
      <c r="CD9" s="3" t="s">
        <v>21</v>
      </c>
      <c r="CE9" s="3" t="s">
        <v>5</v>
      </c>
      <c r="CF9" s="15"/>
    </row>
    <row r="10" spans="1:84" x14ac:dyDescent="0.25">
      <c r="A10" s="10"/>
      <c r="B10" s="17" t="s">
        <v>31</v>
      </c>
      <c r="C10" s="17"/>
      <c r="CF10" s="11"/>
    </row>
    <row r="11" spans="1:84" x14ac:dyDescent="0.25">
      <c r="A11" s="10"/>
      <c r="B11" s="1" t="s">
        <v>6</v>
      </c>
      <c r="D11" s="1">
        <v>289</v>
      </c>
      <c r="E11" s="18">
        <v>0.94799999999999995</v>
      </c>
      <c r="F11" s="18"/>
      <c r="G11" s="1">
        <v>285</v>
      </c>
      <c r="H11" s="18">
        <v>0.93799999999999994</v>
      </c>
      <c r="I11" s="18"/>
      <c r="J11" s="1">
        <v>299</v>
      </c>
      <c r="K11" s="18">
        <v>0.92299999999999993</v>
      </c>
      <c r="L11" s="18"/>
      <c r="M11" s="1">
        <v>284</v>
      </c>
      <c r="N11" s="18">
        <v>0.92500000000000004</v>
      </c>
      <c r="O11" s="18"/>
      <c r="P11" s="1">
        <v>288</v>
      </c>
      <c r="Q11" s="18">
        <f t="shared" ref="Q11:Q19" si="0">P11/P$19</f>
        <v>0.94117647058823528</v>
      </c>
      <c r="R11" s="18"/>
      <c r="S11" s="1">
        <v>301</v>
      </c>
      <c r="T11" s="18">
        <f t="shared" ref="T11:T19" si="1">S11/S$19</f>
        <v>0.94952681388012616</v>
      </c>
      <c r="U11" s="18"/>
      <c r="V11" s="1">
        <v>293</v>
      </c>
      <c r="W11" s="18">
        <f t="shared" ref="W11:W19" si="2">V11/V$19</f>
        <v>0.94212218649517687</v>
      </c>
      <c r="Y11" s="1">
        <v>301</v>
      </c>
      <c r="Z11" s="18">
        <f t="shared" ref="Z11:Z19" si="3">Y11/Y$19</f>
        <v>0.94062500000000004</v>
      </c>
      <c r="AB11" s="1">
        <v>295</v>
      </c>
      <c r="AC11" s="18">
        <f t="shared" ref="AC11:AC19" si="4">AB11/AB$19</f>
        <v>0.93650793650793651</v>
      </c>
      <c r="AD11" s="18"/>
      <c r="AE11" s="1">
        <v>292</v>
      </c>
      <c r="AF11" s="18">
        <f t="shared" ref="AF11:AF19" si="5">AE11/AE$19</f>
        <v>0.93290734824281152</v>
      </c>
      <c r="AG11" s="18"/>
      <c r="AH11" s="1">
        <v>295</v>
      </c>
      <c r="AI11" s="18">
        <f t="shared" ref="AI11:AI19" si="6">AH11/AH$19</f>
        <v>0.93059936908517349</v>
      </c>
      <c r="AJ11" s="18"/>
      <c r="AK11" s="1">
        <v>280</v>
      </c>
      <c r="AL11" s="18">
        <f>AK11/AK$19</f>
        <v>0.92715231788079466</v>
      </c>
      <c r="AN11" s="1">
        <v>277</v>
      </c>
      <c r="AO11" s="18">
        <f t="shared" ref="AO11:AO19" si="7">AN11/AN$19</f>
        <v>0.93898305084745759</v>
      </c>
      <c r="AP11" s="18"/>
      <c r="AQ11" s="1">
        <v>269</v>
      </c>
      <c r="AR11" s="18">
        <f>AQ11/AQ$19</f>
        <v>0.93402777777777779</v>
      </c>
      <c r="AS11" s="18"/>
      <c r="AT11" s="1">
        <v>257</v>
      </c>
      <c r="AU11" s="18">
        <f>AT11/AT$19</f>
        <v>0.90492957746478875</v>
      </c>
      <c r="AV11" s="18"/>
      <c r="AW11" s="1">
        <f>264+3</f>
        <v>267</v>
      </c>
      <c r="AX11" s="18">
        <f t="shared" ref="AX11:AX19" si="8">AW11/AW$19</f>
        <v>0.92387543252595161</v>
      </c>
      <c r="AY11" s="18"/>
      <c r="AZ11" s="1">
        <f>272+3</f>
        <v>275</v>
      </c>
      <c r="BA11" s="18">
        <f t="shared" ref="BA11:BA19" si="9">AZ11/AZ$19</f>
        <v>0.91362126245847175</v>
      </c>
      <c r="BB11" s="18"/>
      <c r="BC11" s="1">
        <f>292+3+1</f>
        <v>296</v>
      </c>
      <c r="BD11" s="18">
        <f t="shared" ref="BD11:BD19" si="10">BC11/BC$19</f>
        <v>0.90797546012269936</v>
      </c>
      <c r="BE11" s="18"/>
      <c r="BF11" s="1">
        <f>294+1+3</f>
        <v>298</v>
      </c>
      <c r="BG11" s="18">
        <f t="shared" ref="BG11:BG19" si="11">BF11/BF$19</f>
        <v>0.9057750759878419</v>
      </c>
      <c r="BH11" s="18"/>
      <c r="BI11" s="1">
        <f>293+3+1</f>
        <v>297</v>
      </c>
      <c r="BJ11" s="18">
        <f t="shared" ref="BJ11:BJ19" si="12">BI11/BI$19</f>
        <v>0.91104294478527603</v>
      </c>
      <c r="BK11" s="18"/>
      <c r="BL11" s="1">
        <v>297</v>
      </c>
      <c r="BM11" s="18">
        <f t="shared" ref="BM11:BM19" si="13">BL11/BL$19</f>
        <v>0.93103448275862066</v>
      </c>
      <c r="BO11" s="1">
        <v>295</v>
      </c>
      <c r="BP11" s="18">
        <f t="shared" ref="BP11:BP19" si="14">BO11/BO$19</f>
        <v>0.93650793650793651</v>
      </c>
      <c r="BQ11" s="18"/>
      <c r="BR11" s="1">
        <f>271+10+1</f>
        <v>282</v>
      </c>
      <c r="BS11" s="18">
        <f t="shared" ref="BS11:BS19" si="15">BR11/BR$19</f>
        <v>0.94314381270903014</v>
      </c>
      <c r="BT11" s="18"/>
      <c r="BU11" s="1">
        <v>276</v>
      </c>
      <c r="BV11" s="18">
        <f t="shared" ref="BV11:BV19" si="16">BU11/BU$19</f>
        <v>0.9452054794520548</v>
      </c>
      <c r="BW11" s="18"/>
      <c r="BX11" s="1">
        <v>274</v>
      </c>
      <c r="BY11" s="18">
        <f t="shared" ref="BY11:BY19" si="17">BX11/BX$19</f>
        <v>0.94482758620689655</v>
      </c>
      <c r="BZ11" s="18"/>
      <c r="CA11" s="1">
        <v>266</v>
      </c>
      <c r="CB11" s="18">
        <f t="shared" ref="CB11:CB19" si="18">CA11/CA$19</f>
        <v>0.93333333333333335</v>
      </c>
      <c r="CC11" s="18"/>
      <c r="CD11" s="1">
        <v>263</v>
      </c>
      <c r="CE11" s="18">
        <f t="shared" ref="CE11:CE19" si="19">CD11/CD$19</f>
        <v>0.93928571428571428</v>
      </c>
      <c r="CF11" s="11"/>
    </row>
    <row r="12" spans="1:84" x14ac:dyDescent="0.25">
      <c r="A12" s="10"/>
      <c r="B12" s="1" t="s">
        <v>7</v>
      </c>
      <c r="D12" s="1">
        <v>1</v>
      </c>
      <c r="E12" s="18">
        <v>3.0000000000000001E-3</v>
      </c>
      <c r="F12" s="18"/>
      <c r="G12" s="1">
        <v>1</v>
      </c>
      <c r="H12" s="18">
        <v>3.0000000000000001E-3</v>
      </c>
      <c r="I12" s="18"/>
      <c r="J12" s="1">
        <v>2</v>
      </c>
      <c r="K12" s="18">
        <v>6.0000000000000001E-3</v>
      </c>
      <c r="L12" s="18"/>
      <c r="M12" s="1">
        <v>2</v>
      </c>
      <c r="N12" s="18">
        <v>6.9999999999999993E-3</v>
      </c>
      <c r="O12" s="18"/>
      <c r="P12" s="1">
        <v>0</v>
      </c>
      <c r="Q12" s="18">
        <f t="shared" si="0"/>
        <v>0</v>
      </c>
      <c r="R12" s="18"/>
      <c r="S12" s="1">
        <v>0</v>
      </c>
      <c r="T12" s="18">
        <f t="shared" si="1"/>
        <v>0</v>
      </c>
      <c r="U12" s="18"/>
      <c r="V12" s="1">
        <v>0</v>
      </c>
      <c r="W12" s="18">
        <f t="shared" si="2"/>
        <v>0</v>
      </c>
      <c r="Y12" s="1">
        <v>0</v>
      </c>
      <c r="Z12" s="18">
        <f t="shared" si="3"/>
        <v>0</v>
      </c>
      <c r="AB12" s="1">
        <v>1</v>
      </c>
      <c r="AC12" s="18">
        <f t="shared" si="4"/>
        <v>3.1746031746031746E-3</v>
      </c>
      <c r="AD12" s="18"/>
      <c r="AE12" s="1">
        <v>1</v>
      </c>
      <c r="AF12" s="18">
        <f t="shared" si="5"/>
        <v>3.1948881789137379E-3</v>
      </c>
      <c r="AG12" s="18"/>
      <c r="AH12" s="1">
        <v>1</v>
      </c>
      <c r="AI12" s="18">
        <f t="shared" si="6"/>
        <v>3.1545741324921135E-3</v>
      </c>
      <c r="AJ12" s="18"/>
      <c r="AK12" s="1">
        <v>1</v>
      </c>
      <c r="AL12" s="18">
        <f t="shared" ref="AL12:AL19" si="20">AK12/AK$19</f>
        <v>3.3112582781456954E-3</v>
      </c>
      <c r="AN12" s="1">
        <v>1</v>
      </c>
      <c r="AO12" s="18">
        <f t="shared" si="7"/>
        <v>3.3898305084745762E-3</v>
      </c>
      <c r="AP12" s="18"/>
      <c r="AQ12" s="1">
        <v>0</v>
      </c>
      <c r="AR12" s="18">
        <f>AQ12/AQ$19</f>
        <v>0</v>
      </c>
      <c r="AS12" s="18"/>
      <c r="AT12" s="1">
        <v>0</v>
      </c>
      <c r="AU12" s="18">
        <f>AT12/AT$19</f>
        <v>0</v>
      </c>
      <c r="AV12" s="18"/>
      <c r="AW12" s="1">
        <v>0</v>
      </c>
      <c r="AX12" s="18">
        <f t="shared" si="8"/>
        <v>0</v>
      </c>
      <c r="AY12" s="18"/>
      <c r="AZ12" s="1">
        <v>0</v>
      </c>
      <c r="BA12" s="18">
        <f t="shared" si="9"/>
        <v>0</v>
      </c>
      <c r="BB12" s="18"/>
      <c r="BC12" s="1">
        <v>0</v>
      </c>
      <c r="BD12" s="18">
        <f t="shared" si="10"/>
        <v>0</v>
      </c>
      <c r="BE12" s="18"/>
      <c r="BF12" s="1">
        <v>0</v>
      </c>
      <c r="BG12" s="18">
        <f t="shared" si="11"/>
        <v>0</v>
      </c>
      <c r="BH12" s="18"/>
      <c r="BI12" s="1">
        <v>0</v>
      </c>
      <c r="BJ12" s="18">
        <f t="shared" si="12"/>
        <v>0</v>
      </c>
      <c r="BK12" s="18"/>
      <c r="BL12" s="1">
        <v>0</v>
      </c>
      <c r="BM12" s="18">
        <f t="shared" si="13"/>
        <v>0</v>
      </c>
      <c r="BO12" s="1">
        <v>0</v>
      </c>
      <c r="BP12" s="18">
        <f t="shared" si="14"/>
        <v>0</v>
      </c>
      <c r="BQ12" s="18"/>
      <c r="BR12" s="1">
        <v>0</v>
      </c>
      <c r="BS12" s="18">
        <f t="shared" si="15"/>
        <v>0</v>
      </c>
      <c r="BT12" s="18"/>
      <c r="BU12" s="1">
        <v>0</v>
      </c>
      <c r="BV12" s="18">
        <f t="shared" si="16"/>
        <v>0</v>
      </c>
      <c r="BW12" s="18"/>
      <c r="BX12" s="1">
        <v>0</v>
      </c>
      <c r="BY12" s="18">
        <f t="shared" si="17"/>
        <v>0</v>
      </c>
      <c r="BZ12" s="18"/>
      <c r="CA12" s="1">
        <v>0</v>
      </c>
      <c r="CB12" s="18">
        <f t="shared" si="18"/>
        <v>0</v>
      </c>
      <c r="CC12" s="18"/>
      <c r="CD12" s="1">
        <v>0</v>
      </c>
      <c r="CE12" s="18">
        <f t="shared" si="19"/>
        <v>0</v>
      </c>
      <c r="CF12" s="11"/>
    </row>
    <row r="13" spans="1:84" x14ac:dyDescent="0.25">
      <c r="A13" s="10"/>
      <c r="B13" s="1" t="s">
        <v>9</v>
      </c>
      <c r="D13" s="1">
        <v>4</v>
      </c>
      <c r="E13" s="18">
        <v>1.3000000000000001E-2</v>
      </c>
      <c r="F13" s="18"/>
      <c r="G13" s="1">
        <v>5</v>
      </c>
      <c r="H13" s="18">
        <v>1.7000000000000001E-2</v>
      </c>
      <c r="I13" s="18"/>
      <c r="J13" s="1">
        <v>5</v>
      </c>
      <c r="K13" s="18">
        <v>1.4999999999999999E-2</v>
      </c>
      <c r="L13" s="18"/>
      <c r="M13" s="1">
        <v>4</v>
      </c>
      <c r="N13" s="18">
        <v>1.3000000000000001E-2</v>
      </c>
      <c r="O13" s="18"/>
      <c r="P13" s="1">
        <v>6</v>
      </c>
      <c r="Q13" s="18">
        <f t="shared" si="0"/>
        <v>1.9607843137254902E-2</v>
      </c>
      <c r="R13" s="18"/>
      <c r="S13" s="1">
        <v>6</v>
      </c>
      <c r="T13" s="18">
        <f t="shared" si="1"/>
        <v>1.8927444794952682E-2</v>
      </c>
      <c r="U13" s="18"/>
      <c r="V13" s="1">
        <v>6</v>
      </c>
      <c r="W13" s="18">
        <f t="shared" si="2"/>
        <v>1.9292604501607719E-2</v>
      </c>
      <c r="Y13" s="1">
        <v>8</v>
      </c>
      <c r="Z13" s="18">
        <f t="shared" si="3"/>
        <v>2.5000000000000001E-2</v>
      </c>
      <c r="AB13" s="1">
        <v>6</v>
      </c>
      <c r="AC13" s="18">
        <f t="shared" si="4"/>
        <v>1.9047619047619049E-2</v>
      </c>
      <c r="AD13" s="18"/>
      <c r="AE13" s="1">
        <v>6</v>
      </c>
      <c r="AF13" s="18">
        <f t="shared" si="5"/>
        <v>1.9169329073482427E-2</v>
      </c>
      <c r="AG13" s="18"/>
      <c r="AH13" s="1">
        <v>7</v>
      </c>
      <c r="AI13" s="18">
        <f t="shared" si="6"/>
        <v>2.2082018927444796E-2</v>
      </c>
      <c r="AJ13" s="18"/>
      <c r="AK13" s="1">
        <v>6</v>
      </c>
      <c r="AL13" s="18">
        <f t="shared" si="20"/>
        <v>1.9867549668874173E-2</v>
      </c>
      <c r="AN13" s="1">
        <v>6</v>
      </c>
      <c r="AO13" s="18">
        <f t="shared" si="7"/>
        <v>2.0338983050847456E-2</v>
      </c>
      <c r="AP13" s="18"/>
      <c r="AQ13" s="1">
        <v>6</v>
      </c>
      <c r="AR13" s="18">
        <f>AQ13/AQ$19</f>
        <v>2.0833333333333332E-2</v>
      </c>
      <c r="AS13" s="18"/>
      <c r="AT13" s="1">
        <v>6</v>
      </c>
      <c r="AU13" s="18">
        <f>AT13/AT$19</f>
        <v>2.1126760563380281E-2</v>
      </c>
      <c r="AV13" s="18"/>
      <c r="AW13" s="1">
        <v>8</v>
      </c>
      <c r="AX13" s="18">
        <f t="shared" si="8"/>
        <v>2.768166089965398E-2</v>
      </c>
      <c r="AY13" s="18"/>
      <c r="AZ13" s="1">
        <v>9</v>
      </c>
      <c r="BA13" s="18">
        <f t="shared" si="9"/>
        <v>2.9900332225913623E-2</v>
      </c>
      <c r="BB13" s="18"/>
      <c r="BC13" s="1">
        <v>9</v>
      </c>
      <c r="BD13" s="18">
        <f t="shared" si="10"/>
        <v>2.7607361963190184E-2</v>
      </c>
      <c r="BE13" s="18"/>
      <c r="BF13" s="1">
        <v>10</v>
      </c>
      <c r="BG13" s="18">
        <f t="shared" si="11"/>
        <v>3.0395136778115502E-2</v>
      </c>
      <c r="BH13" s="18"/>
      <c r="BI13" s="1">
        <v>10</v>
      </c>
      <c r="BJ13" s="18">
        <f t="shared" si="12"/>
        <v>3.0674846625766871E-2</v>
      </c>
      <c r="BK13" s="18"/>
      <c r="BL13" s="1">
        <v>0</v>
      </c>
      <c r="BM13" s="18">
        <f t="shared" si="13"/>
        <v>0</v>
      </c>
      <c r="BO13" s="1">
        <v>0</v>
      </c>
      <c r="BP13" s="18">
        <f t="shared" si="14"/>
        <v>0</v>
      </c>
      <c r="BQ13" s="18"/>
      <c r="BR13" s="1">
        <v>0</v>
      </c>
      <c r="BS13" s="18">
        <f t="shared" si="15"/>
        <v>0</v>
      </c>
      <c r="BT13" s="18"/>
      <c r="BU13" s="1">
        <v>0</v>
      </c>
      <c r="BV13" s="18">
        <f t="shared" si="16"/>
        <v>0</v>
      </c>
      <c r="BW13" s="18"/>
      <c r="BX13" s="1">
        <v>0</v>
      </c>
      <c r="BY13" s="18">
        <f t="shared" si="17"/>
        <v>0</v>
      </c>
      <c r="BZ13" s="18"/>
      <c r="CA13" s="1">
        <v>0</v>
      </c>
      <c r="CB13" s="18">
        <f t="shared" si="18"/>
        <v>0</v>
      </c>
      <c r="CC13" s="18"/>
      <c r="CD13" s="1">
        <v>0</v>
      </c>
      <c r="CE13" s="18">
        <f t="shared" si="19"/>
        <v>0</v>
      </c>
      <c r="CF13" s="11"/>
    </row>
    <row r="14" spans="1:84" x14ac:dyDescent="0.25">
      <c r="A14" s="10"/>
      <c r="B14" s="1" t="s">
        <v>8</v>
      </c>
      <c r="D14" s="1">
        <v>9</v>
      </c>
      <c r="E14" s="18">
        <v>0.03</v>
      </c>
      <c r="F14" s="18"/>
      <c r="G14" s="1">
        <v>11</v>
      </c>
      <c r="H14" s="18">
        <v>3.6000000000000004E-2</v>
      </c>
      <c r="I14" s="18"/>
      <c r="J14" s="1">
        <v>17</v>
      </c>
      <c r="K14" s="18">
        <v>5.2999999999999999E-2</v>
      </c>
      <c r="L14" s="18"/>
      <c r="M14" s="1">
        <v>16</v>
      </c>
      <c r="N14" s="18">
        <v>5.2000000000000005E-2</v>
      </c>
      <c r="O14" s="18"/>
      <c r="P14" s="1">
        <v>11</v>
      </c>
      <c r="Q14" s="18">
        <f t="shared" si="0"/>
        <v>3.5947712418300651E-2</v>
      </c>
      <c r="R14" s="18"/>
      <c r="S14" s="1">
        <v>9</v>
      </c>
      <c r="T14" s="18">
        <f t="shared" si="1"/>
        <v>2.8391167192429023E-2</v>
      </c>
      <c r="U14" s="18"/>
      <c r="V14" s="1">
        <v>11</v>
      </c>
      <c r="W14" s="18">
        <f t="shared" si="2"/>
        <v>3.5369774919614148E-2</v>
      </c>
      <c r="Y14" s="1">
        <v>10</v>
      </c>
      <c r="Z14" s="18">
        <f t="shared" si="3"/>
        <v>3.125E-2</v>
      </c>
      <c r="AB14" s="1">
        <v>12</v>
      </c>
      <c r="AC14" s="18">
        <f t="shared" si="4"/>
        <v>3.8095238095238099E-2</v>
      </c>
      <c r="AD14" s="18"/>
      <c r="AE14" s="1">
        <v>13</v>
      </c>
      <c r="AF14" s="18">
        <f t="shared" si="5"/>
        <v>4.1533546325878593E-2</v>
      </c>
      <c r="AG14" s="18"/>
      <c r="AH14" s="1">
        <v>13</v>
      </c>
      <c r="AI14" s="18">
        <f t="shared" si="6"/>
        <v>4.1009463722397478E-2</v>
      </c>
      <c r="AJ14" s="18"/>
      <c r="AK14" s="1">
        <v>14</v>
      </c>
      <c r="AL14" s="18">
        <f t="shared" si="20"/>
        <v>4.6357615894039736E-2</v>
      </c>
      <c r="AN14" s="1">
        <v>10</v>
      </c>
      <c r="AO14" s="18">
        <f t="shared" si="7"/>
        <v>3.3898305084745763E-2</v>
      </c>
      <c r="AP14" s="18"/>
      <c r="AQ14" s="1">
        <v>11</v>
      </c>
      <c r="AR14" s="18">
        <f>AQ14/AQ$19</f>
        <v>3.8194444444444448E-2</v>
      </c>
      <c r="AS14" s="18"/>
      <c r="AT14" s="1">
        <v>19</v>
      </c>
      <c r="AU14" s="18">
        <f>AT14/AT$19</f>
        <v>6.6901408450704219E-2</v>
      </c>
      <c r="AV14" s="18"/>
      <c r="AW14" s="1">
        <v>13</v>
      </c>
      <c r="AX14" s="18">
        <f t="shared" si="8"/>
        <v>4.4982698961937718E-2</v>
      </c>
      <c r="AY14" s="18"/>
      <c r="AZ14" s="1">
        <v>16</v>
      </c>
      <c r="BA14" s="18">
        <f t="shared" si="9"/>
        <v>5.3156146179401995E-2</v>
      </c>
      <c r="BB14" s="18"/>
      <c r="BC14" s="1">
        <v>20</v>
      </c>
      <c r="BD14" s="18">
        <f t="shared" si="10"/>
        <v>6.1349693251533742E-2</v>
      </c>
      <c r="BE14" s="18"/>
      <c r="BF14" s="1">
        <v>20</v>
      </c>
      <c r="BG14" s="18">
        <f t="shared" si="11"/>
        <v>6.0790273556231005E-2</v>
      </c>
      <c r="BH14" s="18"/>
      <c r="BI14" s="1">
        <v>18</v>
      </c>
      <c r="BJ14" s="18">
        <f t="shared" si="12"/>
        <v>5.5214723926380369E-2</v>
      </c>
      <c r="BK14" s="18"/>
      <c r="BL14" s="1">
        <v>21</v>
      </c>
      <c r="BM14" s="18">
        <f t="shared" si="13"/>
        <v>6.5830721003134793E-2</v>
      </c>
      <c r="BO14" s="1">
        <v>19</v>
      </c>
      <c r="BP14" s="18">
        <f t="shared" si="14"/>
        <v>6.0317460317460318E-2</v>
      </c>
      <c r="BQ14" s="18"/>
      <c r="BR14" s="1">
        <f>16+1</f>
        <v>17</v>
      </c>
      <c r="BS14" s="18">
        <f t="shared" si="15"/>
        <v>5.6856187290969896E-2</v>
      </c>
      <c r="BT14" s="18"/>
      <c r="BU14" s="1">
        <v>16</v>
      </c>
      <c r="BV14" s="18">
        <f t="shared" si="16"/>
        <v>5.4794520547945202E-2</v>
      </c>
      <c r="BW14" s="18"/>
      <c r="BX14" s="1">
        <v>15</v>
      </c>
      <c r="BY14" s="18">
        <f t="shared" si="17"/>
        <v>5.1724137931034482E-2</v>
      </c>
      <c r="BZ14" s="18"/>
      <c r="CA14" s="1">
        <v>16</v>
      </c>
      <c r="CB14" s="18">
        <f t="shared" si="18"/>
        <v>5.6140350877192984E-2</v>
      </c>
      <c r="CC14" s="18"/>
      <c r="CD14" s="1">
        <v>16</v>
      </c>
      <c r="CE14" s="18">
        <f t="shared" si="19"/>
        <v>5.7142857142857141E-2</v>
      </c>
      <c r="CF14" s="11"/>
    </row>
    <row r="15" spans="1:84" x14ac:dyDescent="0.25">
      <c r="A15" s="10"/>
      <c r="B15" s="1" t="s">
        <v>10</v>
      </c>
      <c r="D15" s="1">
        <v>1</v>
      </c>
      <c r="E15" s="18">
        <v>3.0000000000000001E-3</v>
      </c>
      <c r="F15" s="18"/>
      <c r="G15" s="1">
        <v>1</v>
      </c>
      <c r="H15" s="18">
        <v>3.0000000000000001E-3</v>
      </c>
      <c r="I15" s="18"/>
      <c r="J15" s="1">
        <v>0</v>
      </c>
      <c r="K15" s="18">
        <v>0</v>
      </c>
      <c r="L15" s="18"/>
      <c r="M15" s="1">
        <v>1</v>
      </c>
      <c r="N15" s="18">
        <v>3.0000000000000001E-3</v>
      </c>
      <c r="O15" s="18"/>
      <c r="P15" s="1">
        <v>1</v>
      </c>
      <c r="Q15" s="18">
        <f t="shared" si="0"/>
        <v>3.2679738562091504E-3</v>
      </c>
      <c r="R15" s="18"/>
      <c r="S15" s="1">
        <v>1</v>
      </c>
      <c r="T15" s="18">
        <f t="shared" si="1"/>
        <v>3.1545741324921135E-3</v>
      </c>
      <c r="U15" s="18"/>
      <c r="V15" s="1">
        <v>1</v>
      </c>
      <c r="W15" s="18">
        <f t="shared" si="2"/>
        <v>3.2154340836012861E-3</v>
      </c>
      <c r="Y15" s="1">
        <v>1</v>
      </c>
      <c r="Z15" s="18">
        <f t="shared" si="3"/>
        <v>3.1250000000000002E-3</v>
      </c>
      <c r="AB15" s="1">
        <v>1</v>
      </c>
      <c r="AC15" s="18">
        <f t="shared" si="4"/>
        <v>3.1746031746031746E-3</v>
      </c>
      <c r="AD15" s="18"/>
      <c r="AE15" s="1">
        <v>1</v>
      </c>
      <c r="AF15" s="18">
        <f t="shared" si="5"/>
        <v>3.1948881789137379E-3</v>
      </c>
      <c r="AG15" s="18"/>
      <c r="AH15" s="1">
        <v>1</v>
      </c>
      <c r="AI15" s="18">
        <f t="shared" si="6"/>
        <v>3.1545741324921135E-3</v>
      </c>
      <c r="AJ15" s="18"/>
      <c r="AK15" s="1">
        <v>1</v>
      </c>
      <c r="AL15" s="18">
        <f t="shared" si="20"/>
        <v>3.3112582781456954E-3</v>
      </c>
      <c r="AN15" s="1">
        <v>1</v>
      </c>
      <c r="AO15" s="18">
        <f t="shared" si="7"/>
        <v>3.3898305084745762E-3</v>
      </c>
      <c r="AP15" s="18"/>
      <c r="AQ15" s="1">
        <v>1</v>
      </c>
      <c r="AR15" s="18">
        <f>AQ15/AQ$19</f>
        <v>3.472222222222222E-3</v>
      </c>
      <c r="AS15" s="18"/>
      <c r="AT15" s="1">
        <v>1</v>
      </c>
      <c r="AU15" s="18">
        <f>AT15/AT$19</f>
        <v>3.5211267605633804E-3</v>
      </c>
      <c r="AV15" s="18"/>
      <c r="AW15" s="1">
        <v>1</v>
      </c>
      <c r="AX15" s="18">
        <f t="shared" si="8"/>
        <v>3.4602076124567475E-3</v>
      </c>
      <c r="AY15" s="18"/>
      <c r="AZ15" s="1">
        <v>1</v>
      </c>
      <c r="BA15" s="18">
        <f t="shared" si="9"/>
        <v>3.3222591362126247E-3</v>
      </c>
      <c r="BB15" s="18"/>
      <c r="BC15" s="1">
        <v>1</v>
      </c>
      <c r="BD15" s="18">
        <f t="shared" si="10"/>
        <v>3.0674846625766872E-3</v>
      </c>
      <c r="BE15" s="18"/>
      <c r="BF15" s="1">
        <v>1</v>
      </c>
      <c r="BG15" s="18">
        <f t="shared" si="11"/>
        <v>3.0395136778115501E-3</v>
      </c>
      <c r="BH15" s="18"/>
      <c r="BI15" s="1">
        <v>1</v>
      </c>
      <c r="BJ15" s="18">
        <f t="shared" si="12"/>
        <v>3.0674846625766872E-3</v>
      </c>
      <c r="BK15" s="18"/>
      <c r="BL15" s="1">
        <v>1</v>
      </c>
      <c r="BM15" s="18">
        <f t="shared" si="13"/>
        <v>3.134796238244514E-3</v>
      </c>
      <c r="BO15" s="1">
        <v>1</v>
      </c>
      <c r="BP15" s="18">
        <f t="shared" si="14"/>
        <v>3.1746031746031746E-3</v>
      </c>
      <c r="BQ15" s="18"/>
      <c r="BR15" s="1">
        <v>0</v>
      </c>
      <c r="BS15" s="18">
        <f t="shared" si="15"/>
        <v>0</v>
      </c>
      <c r="BT15" s="18"/>
      <c r="BU15" s="1">
        <v>0</v>
      </c>
      <c r="BV15" s="18">
        <f t="shared" si="16"/>
        <v>0</v>
      </c>
      <c r="BW15" s="18"/>
      <c r="BX15" s="1">
        <v>0</v>
      </c>
      <c r="BY15" s="18">
        <f t="shared" si="17"/>
        <v>0</v>
      </c>
      <c r="BZ15" s="18"/>
      <c r="CA15" s="1">
        <v>1</v>
      </c>
      <c r="CB15" s="18">
        <f t="shared" si="18"/>
        <v>3.5087719298245615E-3</v>
      </c>
      <c r="CC15" s="18"/>
      <c r="CD15" s="1">
        <v>0</v>
      </c>
      <c r="CE15" s="18">
        <f t="shared" si="19"/>
        <v>0</v>
      </c>
      <c r="CF15" s="11"/>
    </row>
    <row r="16" spans="1:84" x14ac:dyDescent="0.25">
      <c r="A16" s="10"/>
      <c r="B16" s="1" t="s">
        <v>14</v>
      </c>
      <c r="D16" s="1">
        <v>0</v>
      </c>
      <c r="E16" s="18">
        <v>0</v>
      </c>
      <c r="F16" s="18"/>
      <c r="G16" s="1">
        <v>0</v>
      </c>
      <c r="H16" s="18">
        <v>0</v>
      </c>
      <c r="I16" s="18"/>
      <c r="J16" s="1">
        <v>0</v>
      </c>
      <c r="K16" s="18">
        <v>0</v>
      </c>
      <c r="L16" s="18"/>
      <c r="M16" s="1">
        <v>0</v>
      </c>
      <c r="N16" s="18">
        <v>0</v>
      </c>
      <c r="O16" s="18"/>
      <c r="P16" s="1">
        <v>0</v>
      </c>
      <c r="Q16" s="18">
        <f t="shared" si="0"/>
        <v>0</v>
      </c>
      <c r="R16" s="18"/>
      <c r="S16" s="1">
        <v>0</v>
      </c>
      <c r="T16" s="18">
        <f t="shared" si="1"/>
        <v>0</v>
      </c>
      <c r="U16" s="18"/>
      <c r="V16" s="1">
        <v>0</v>
      </c>
      <c r="W16" s="18">
        <f t="shared" si="2"/>
        <v>0</v>
      </c>
      <c r="Y16" s="1">
        <v>0</v>
      </c>
      <c r="Z16" s="18">
        <f t="shared" si="3"/>
        <v>0</v>
      </c>
      <c r="AB16" s="1">
        <v>0</v>
      </c>
      <c r="AC16" s="18">
        <f t="shared" si="4"/>
        <v>0</v>
      </c>
      <c r="AD16" s="18"/>
      <c r="AE16" s="1">
        <v>0</v>
      </c>
      <c r="AF16" s="18">
        <f t="shared" si="5"/>
        <v>0</v>
      </c>
      <c r="AG16" s="18"/>
      <c r="AH16" s="1">
        <v>0</v>
      </c>
      <c r="AI16" s="18">
        <f t="shared" si="6"/>
        <v>0</v>
      </c>
      <c r="AJ16" s="18"/>
      <c r="AK16" s="1">
        <v>0</v>
      </c>
      <c r="AL16" s="18">
        <f t="shared" si="20"/>
        <v>0</v>
      </c>
      <c r="AN16" s="1">
        <v>0</v>
      </c>
      <c r="AO16" s="18">
        <f t="shared" si="7"/>
        <v>0</v>
      </c>
      <c r="AP16" s="18"/>
      <c r="AQ16" s="1">
        <v>0</v>
      </c>
      <c r="AR16" s="18">
        <f t="shared" ref="AR16" si="21">AQ16/AQ$19</f>
        <v>0</v>
      </c>
      <c r="AS16" s="18"/>
      <c r="AT16" s="1">
        <v>1</v>
      </c>
      <c r="AU16" s="18">
        <f t="shared" ref="AU16" si="22">AT16/AT$19</f>
        <v>3.5211267605633804E-3</v>
      </c>
      <c r="AV16" s="18"/>
      <c r="AW16" s="1">
        <v>0</v>
      </c>
      <c r="AX16" s="18">
        <f t="shared" si="8"/>
        <v>0</v>
      </c>
      <c r="AY16" s="18"/>
      <c r="AZ16" s="1">
        <v>0</v>
      </c>
      <c r="BA16" s="18">
        <f t="shared" si="9"/>
        <v>0</v>
      </c>
      <c r="BB16" s="18"/>
      <c r="BC16" s="1">
        <v>0</v>
      </c>
      <c r="BD16" s="18">
        <f t="shared" si="10"/>
        <v>0</v>
      </c>
      <c r="BE16" s="18"/>
      <c r="BF16" s="1">
        <v>0</v>
      </c>
      <c r="BG16" s="18">
        <f t="shared" si="11"/>
        <v>0</v>
      </c>
      <c r="BH16" s="18"/>
      <c r="BI16" s="1">
        <v>0</v>
      </c>
      <c r="BJ16" s="18">
        <f t="shared" si="12"/>
        <v>0</v>
      </c>
      <c r="BK16" s="18"/>
      <c r="BL16" s="1">
        <v>0</v>
      </c>
      <c r="BM16" s="18">
        <f t="shared" si="13"/>
        <v>0</v>
      </c>
      <c r="BO16" s="1">
        <v>0</v>
      </c>
      <c r="BP16" s="18">
        <f t="shared" si="14"/>
        <v>0</v>
      </c>
      <c r="BQ16" s="18"/>
      <c r="BR16" s="1">
        <v>0</v>
      </c>
      <c r="BS16" s="18">
        <f t="shared" si="15"/>
        <v>0</v>
      </c>
      <c r="BT16" s="18"/>
      <c r="BU16" s="1">
        <v>0</v>
      </c>
      <c r="BV16" s="18">
        <f t="shared" si="16"/>
        <v>0</v>
      </c>
      <c r="BW16" s="18"/>
      <c r="BX16" s="1">
        <v>0</v>
      </c>
      <c r="BY16" s="18">
        <f t="shared" si="17"/>
        <v>0</v>
      </c>
      <c r="BZ16" s="18"/>
      <c r="CA16" s="1">
        <v>0</v>
      </c>
      <c r="CB16" s="18">
        <f t="shared" si="18"/>
        <v>0</v>
      </c>
      <c r="CC16" s="18"/>
      <c r="CD16" s="1">
        <v>0</v>
      </c>
      <c r="CE16" s="18">
        <f t="shared" si="19"/>
        <v>0</v>
      </c>
      <c r="CF16" s="11"/>
    </row>
    <row r="17" spans="1:84" x14ac:dyDescent="0.25">
      <c r="A17" s="10"/>
      <c r="B17" s="1" t="s">
        <v>11</v>
      </c>
      <c r="D17" s="1">
        <v>1</v>
      </c>
      <c r="E17" s="18">
        <v>3.0000000000000001E-3</v>
      </c>
      <c r="F17" s="18"/>
      <c r="G17" s="1">
        <v>1</v>
      </c>
      <c r="H17" s="18">
        <v>3.0000000000000001E-3</v>
      </c>
      <c r="I17" s="18"/>
      <c r="J17" s="1">
        <v>1</v>
      </c>
      <c r="K17" s="18">
        <v>3.0000000000000001E-3</v>
      </c>
      <c r="L17" s="18"/>
      <c r="M17" s="1">
        <v>0</v>
      </c>
      <c r="N17" s="18">
        <v>0</v>
      </c>
      <c r="O17" s="18"/>
      <c r="P17" s="1">
        <v>0</v>
      </c>
      <c r="Q17" s="18">
        <f t="shared" ref="Q17" si="23">P17/P$19</f>
        <v>0</v>
      </c>
      <c r="R17" s="18"/>
      <c r="S17" s="1">
        <v>0</v>
      </c>
      <c r="T17" s="18">
        <f t="shared" ref="T17" si="24">S17/S$19</f>
        <v>0</v>
      </c>
      <c r="U17" s="18"/>
      <c r="V17" s="1">
        <v>0</v>
      </c>
      <c r="W17" s="18">
        <f t="shared" ref="W17" si="25">V17/V$19</f>
        <v>0</v>
      </c>
      <c r="Y17" s="1">
        <v>0</v>
      </c>
      <c r="Z17" s="18">
        <f t="shared" ref="Z17" si="26">Y17/Y$19</f>
        <v>0</v>
      </c>
      <c r="AB17" s="1">
        <v>0</v>
      </c>
      <c r="AC17" s="18">
        <f t="shared" ref="AC17" si="27">AB17/AB$19</f>
        <v>0</v>
      </c>
      <c r="AD17" s="18"/>
      <c r="AE17" s="1">
        <v>0</v>
      </c>
      <c r="AF17" s="18">
        <f t="shared" ref="AF17" si="28">AE17/AE$19</f>
        <v>0</v>
      </c>
      <c r="AG17" s="18"/>
      <c r="AH17" s="1">
        <v>0</v>
      </c>
      <c r="AI17" s="18">
        <f t="shared" ref="AI17" si="29">AH17/AH$19</f>
        <v>0</v>
      </c>
      <c r="AJ17" s="18"/>
      <c r="AK17" s="1">
        <v>0</v>
      </c>
      <c r="AL17" s="18">
        <f t="shared" ref="AL17" si="30">AK17/AK$19</f>
        <v>0</v>
      </c>
      <c r="AN17" s="1">
        <v>0</v>
      </c>
      <c r="AO17" s="18">
        <f t="shared" ref="AO17" si="31">AN17/AN$19</f>
        <v>0</v>
      </c>
      <c r="AP17" s="18"/>
      <c r="AQ17" s="1">
        <v>1</v>
      </c>
      <c r="AR17" s="18">
        <f t="shared" ref="AR17" si="32">AQ17/AQ$19</f>
        <v>3.472222222222222E-3</v>
      </c>
      <c r="AS17" s="18"/>
      <c r="AT17" s="1">
        <v>0</v>
      </c>
      <c r="AU17" s="18">
        <v>0</v>
      </c>
      <c r="AV17" s="18"/>
      <c r="AW17" s="1">
        <v>0</v>
      </c>
      <c r="AX17" s="18">
        <f t="shared" ref="AX17" si="33">AW17/AW$19</f>
        <v>0</v>
      </c>
      <c r="AY17" s="18"/>
      <c r="AZ17" s="1">
        <v>0</v>
      </c>
      <c r="BA17" s="18">
        <f t="shared" ref="BA17" si="34">AZ17/AZ$19</f>
        <v>0</v>
      </c>
      <c r="BB17" s="18"/>
      <c r="BC17" s="1">
        <v>0</v>
      </c>
      <c r="BD17" s="18">
        <f t="shared" ref="BD17" si="35">BC17/BC$19</f>
        <v>0</v>
      </c>
      <c r="BE17" s="18"/>
      <c r="BF17" s="1">
        <v>0</v>
      </c>
      <c r="BG17" s="18">
        <f t="shared" si="11"/>
        <v>0</v>
      </c>
      <c r="BH17" s="18"/>
      <c r="BI17" s="1">
        <v>0</v>
      </c>
      <c r="BJ17" s="18">
        <f t="shared" si="12"/>
        <v>0</v>
      </c>
      <c r="BK17" s="18"/>
      <c r="BL17" s="1">
        <v>0</v>
      </c>
      <c r="BM17" s="18">
        <f t="shared" si="13"/>
        <v>0</v>
      </c>
      <c r="BO17" s="1">
        <v>0</v>
      </c>
      <c r="BP17" s="18">
        <f t="shared" si="14"/>
        <v>0</v>
      </c>
      <c r="BQ17" s="18"/>
      <c r="BR17" s="1">
        <v>0</v>
      </c>
      <c r="BS17" s="18">
        <f t="shared" si="15"/>
        <v>0</v>
      </c>
      <c r="BT17" s="18"/>
      <c r="BU17" s="1">
        <v>0</v>
      </c>
      <c r="BV17" s="18">
        <f t="shared" si="16"/>
        <v>0</v>
      </c>
      <c r="BW17" s="18"/>
      <c r="BX17" s="1">
        <v>0</v>
      </c>
      <c r="BY17" s="18">
        <f t="shared" si="17"/>
        <v>0</v>
      </c>
      <c r="BZ17" s="18"/>
      <c r="CA17" s="1">
        <v>0</v>
      </c>
      <c r="CB17" s="18">
        <f t="shared" si="18"/>
        <v>0</v>
      </c>
      <c r="CC17" s="18"/>
      <c r="CD17" s="1">
        <v>0</v>
      </c>
      <c r="CE17" s="18">
        <f t="shared" si="19"/>
        <v>0</v>
      </c>
      <c r="CF17" s="11"/>
    </row>
    <row r="18" spans="1:84" x14ac:dyDescent="0.25">
      <c r="A18" s="10"/>
      <c r="B18" s="1" t="s">
        <v>43</v>
      </c>
      <c r="D18" s="1">
        <v>0</v>
      </c>
      <c r="E18" s="18">
        <v>0</v>
      </c>
      <c r="F18" s="18"/>
      <c r="G18" s="1">
        <v>0</v>
      </c>
      <c r="H18" s="18">
        <v>0</v>
      </c>
      <c r="I18" s="18"/>
      <c r="J18" s="1">
        <v>0</v>
      </c>
      <c r="K18" s="18">
        <v>0</v>
      </c>
      <c r="L18" s="18"/>
      <c r="M18" s="1">
        <v>0</v>
      </c>
      <c r="N18" s="18">
        <v>0</v>
      </c>
      <c r="O18" s="18"/>
      <c r="P18" s="1">
        <v>0</v>
      </c>
      <c r="Q18" s="18">
        <f t="shared" si="0"/>
        <v>0</v>
      </c>
      <c r="R18" s="18"/>
      <c r="S18" s="1">
        <v>0</v>
      </c>
      <c r="T18" s="18">
        <f t="shared" si="1"/>
        <v>0</v>
      </c>
      <c r="U18" s="18"/>
      <c r="V18" s="1">
        <v>0</v>
      </c>
      <c r="W18" s="18">
        <f t="shared" si="2"/>
        <v>0</v>
      </c>
      <c r="Y18" s="1">
        <v>0</v>
      </c>
      <c r="Z18" s="18">
        <f t="shared" si="3"/>
        <v>0</v>
      </c>
      <c r="AB18" s="1">
        <v>0</v>
      </c>
      <c r="AC18" s="18">
        <f t="shared" si="4"/>
        <v>0</v>
      </c>
      <c r="AD18" s="18"/>
      <c r="AE18" s="1">
        <v>0</v>
      </c>
      <c r="AF18" s="18">
        <f t="shared" si="5"/>
        <v>0</v>
      </c>
      <c r="AG18" s="18"/>
      <c r="AH18" s="1">
        <v>0</v>
      </c>
      <c r="AI18" s="18">
        <f t="shared" si="6"/>
        <v>0</v>
      </c>
      <c r="AJ18" s="18"/>
      <c r="AK18" s="1">
        <v>0</v>
      </c>
      <c r="AL18" s="18">
        <f t="shared" si="20"/>
        <v>0</v>
      </c>
      <c r="AN18" s="1">
        <v>0</v>
      </c>
      <c r="AO18" s="18">
        <f t="shared" si="7"/>
        <v>0</v>
      </c>
      <c r="AP18" s="18"/>
      <c r="AQ18" s="1">
        <v>0</v>
      </c>
      <c r="AR18" s="18">
        <v>0</v>
      </c>
      <c r="AS18" s="18"/>
      <c r="AT18" s="1">
        <v>0</v>
      </c>
      <c r="AU18" s="18">
        <v>0</v>
      </c>
      <c r="AV18" s="18"/>
      <c r="AW18" s="1">
        <v>0</v>
      </c>
      <c r="AX18" s="18">
        <f t="shared" si="8"/>
        <v>0</v>
      </c>
      <c r="AY18" s="18"/>
      <c r="AZ18" s="1">
        <v>0</v>
      </c>
      <c r="BA18" s="18">
        <f t="shared" si="9"/>
        <v>0</v>
      </c>
      <c r="BB18" s="18"/>
      <c r="BC18" s="1">
        <v>0</v>
      </c>
      <c r="BD18" s="18">
        <f t="shared" si="10"/>
        <v>0</v>
      </c>
      <c r="BE18" s="18"/>
      <c r="BF18" s="1">
        <v>0</v>
      </c>
      <c r="BG18" s="18">
        <f t="shared" si="11"/>
        <v>0</v>
      </c>
      <c r="BH18" s="18"/>
      <c r="BI18" s="1">
        <v>0</v>
      </c>
      <c r="BJ18" s="18">
        <f t="shared" si="12"/>
        <v>0</v>
      </c>
      <c r="BK18" s="18"/>
      <c r="BL18" s="1">
        <v>0</v>
      </c>
      <c r="BM18" s="18">
        <f t="shared" si="13"/>
        <v>0</v>
      </c>
      <c r="BO18" s="1">
        <v>0</v>
      </c>
      <c r="BP18" s="18">
        <f t="shared" si="14"/>
        <v>0</v>
      </c>
      <c r="BQ18" s="18"/>
      <c r="BR18" s="1">
        <v>0</v>
      </c>
      <c r="BS18" s="18">
        <f t="shared" si="15"/>
        <v>0</v>
      </c>
      <c r="BT18" s="18"/>
      <c r="BU18" s="1">
        <v>0</v>
      </c>
      <c r="BV18" s="18">
        <f t="shared" si="16"/>
        <v>0</v>
      </c>
      <c r="BW18" s="18"/>
      <c r="BX18" s="1">
        <v>1</v>
      </c>
      <c r="BY18" s="18">
        <f t="shared" si="17"/>
        <v>3.4482758620689655E-3</v>
      </c>
      <c r="BZ18" s="18"/>
      <c r="CA18" s="1">
        <v>2</v>
      </c>
      <c r="CB18" s="18">
        <f t="shared" si="18"/>
        <v>7.0175438596491229E-3</v>
      </c>
      <c r="CC18" s="18"/>
      <c r="CD18" s="1">
        <v>1</v>
      </c>
      <c r="CE18" s="18">
        <f t="shared" si="19"/>
        <v>3.5714285714285713E-3</v>
      </c>
      <c r="CF18" s="11"/>
    </row>
    <row r="19" spans="1:84" ht="12" thickBot="1" x14ac:dyDescent="0.3">
      <c r="A19" s="10"/>
      <c r="B19" s="1" t="s">
        <v>12</v>
      </c>
      <c r="D19" s="21">
        <v>305</v>
      </c>
      <c r="E19" s="22">
        <v>1</v>
      </c>
      <c r="F19" s="18"/>
      <c r="G19" s="21">
        <v>304</v>
      </c>
      <c r="H19" s="22">
        <v>1</v>
      </c>
      <c r="I19" s="18"/>
      <c r="J19" s="21">
        <v>324</v>
      </c>
      <c r="K19" s="22">
        <v>1</v>
      </c>
      <c r="L19" s="18"/>
      <c r="M19" s="21">
        <v>307</v>
      </c>
      <c r="N19" s="22">
        <v>1</v>
      </c>
      <c r="O19" s="18"/>
      <c r="P19" s="21">
        <f>SUM(P11:P18)</f>
        <v>306</v>
      </c>
      <c r="Q19" s="22">
        <f t="shared" si="0"/>
        <v>1</v>
      </c>
      <c r="R19" s="18"/>
      <c r="S19" s="21">
        <f>SUM(S11:S18)</f>
        <v>317</v>
      </c>
      <c r="T19" s="22">
        <f t="shared" si="1"/>
        <v>1</v>
      </c>
      <c r="U19" s="18"/>
      <c r="V19" s="21">
        <f>SUM(V11:V18)</f>
        <v>311</v>
      </c>
      <c r="W19" s="22">
        <f t="shared" si="2"/>
        <v>1</v>
      </c>
      <c r="Y19" s="21">
        <f>SUM(Y11:Y18)</f>
        <v>320</v>
      </c>
      <c r="Z19" s="22">
        <f t="shared" si="3"/>
        <v>1</v>
      </c>
      <c r="AB19" s="21">
        <f>SUM(AB11:AB18)</f>
        <v>315</v>
      </c>
      <c r="AC19" s="22">
        <f t="shared" si="4"/>
        <v>1</v>
      </c>
      <c r="AD19" s="18"/>
      <c r="AE19" s="21">
        <f>SUM(AE11:AE18)</f>
        <v>313</v>
      </c>
      <c r="AF19" s="22">
        <f t="shared" si="5"/>
        <v>1</v>
      </c>
      <c r="AG19" s="18"/>
      <c r="AH19" s="21">
        <f>SUM(AH11:AH18)</f>
        <v>317</v>
      </c>
      <c r="AI19" s="22">
        <f t="shared" si="6"/>
        <v>1</v>
      </c>
      <c r="AJ19" s="18"/>
      <c r="AK19" s="21">
        <f>SUM(AK11:AK18)</f>
        <v>302</v>
      </c>
      <c r="AL19" s="22">
        <f t="shared" si="20"/>
        <v>1</v>
      </c>
      <c r="AN19" s="21">
        <f>SUM(AN11:AN18)</f>
        <v>295</v>
      </c>
      <c r="AO19" s="22">
        <f t="shared" si="7"/>
        <v>1</v>
      </c>
      <c r="AP19" s="18"/>
      <c r="AQ19" s="21">
        <f>SUM(AQ11:AQ18)</f>
        <v>288</v>
      </c>
      <c r="AR19" s="22">
        <f>AQ19/AQ$19</f>
        <v>1</v>
      </c>
      <c r="AS19" s="18"/>
      <c r="AT19" s="21">
        <f>SUM(AT11:AT18)</f>
        <v>284</v>
      </c>
      <c r="AU19" s="22">
        <f>AT19/AT$19</f>
        <v>1</v>
      </c>
      <c r="AV19" s="18"/>
      <c r="AW19" s="21">
        <f>SUM(AW11:AW18)</f>
        <v>289</v>
      </c>
      <c r="AX19" s="22">
        <f t="shared" si="8"/>
        <v>1</v>
      </c>
      <c r="AY19" s="18"/>
      <c r="AZ19" s="21">
        <f>SUM(AZ11:AZ18)</f>
        <v>301</v>
      </c>
      <c r="BA19" s="22">
        <f t="shared" si="9"/>
        <v>1</v>
      </c>
      <c r="BB19" s="18"/>
      <c r="BC19" s="21">
        <f>SUM(BC11:BC18)</f>
        <v>326</v>
      </c>
      <c r="BD19" s="22">
        <f t="shared" si="10"/>
        <v>1</v>
      </c>
      <c r="BE19" s="18"/>
      <c r="BF19" s="21">
        <f>SUM(BF11:BF18)</f>
        <v>329</v>
      </c>
      <c r="BG19" s="22">
        <f t="shared" si="11"/>
        <v>1</v>
      </c>
      <c r="BH19" s="18"/>
      <c r="BI19" s="21">
        <f>SUM(BI11:BI18)</f>
        <v>326</v>
      </c>
      <c r="BJ19" s="22">
        <f t="shared" si="12"/>
        <v>1</v>
      </c>
      <c r="BK19" s="18"/>
      <c r="BL19" s="21">
        <f>SUM(BL11:BL18)</f>
        <v>319</v>
      </c>
      <c r="BM19" s="22">
        <f t="shared" si="13"/>
        <v>1</v>
      </c>
      <c r="BO19" s="21">
        <f>SUM(BO11:BO18)</f>
        <v>315</v>
      </c>
      <c r="BP19" s="22">
        <f t="shared" si="14"/>
        <v>1</v>
      </c>
      <c r="BQ19" s="18"/>
      <c r="BR19" s="21">
        <f>SUM(BR11:BR18)</f>
        <v>299</v>
      </c>
      <c r="BS19" s="22">
        <f t="shared" si="15"/>
        <v>1</v>
      </c>
      <c r="BT19" s="18"/>
      <c r="BU19" s="21">
        <f>SUM(BU11:BU18)</f>
        <v>292</v>
      </c>
      <c r="BV19" s="22">
        <f t="shared" si="16"/>
        <v>1</v>
      </c>
      <c r="BW19" s="18"/>
      <c r="BX19" s="21">
        <f>SUM(BX11:BX18)</f>
        <v>290</v>
      </c>
      <c r="BY19" s="22">
        <f t="shared" si="17"/>
        <v>1</v>
      </c>
      <c r="BZ19" s="18"/>
      <c r="CA19" s="21">
        <f>SUM(CA11:CA18)</f>
        <v>285</v>
      </c>
      <c r="CB19" s="22">
        <f t="shared" si="18"/>
        <v>1</v>
      </c>
      <c r="CC19" s="18"/>
      <c r="CD19" s="21">
        <f>SUM(CD11:CD18)</f>
        <v>280</v>
      </c>
      <c r="CE19" s="22">
        <f t="shared" si="19"/>
        <v>1</v>
      </c>
      <c r="CF19" s="11"/>
    </row>
    <row r="20" spans="1:84" ht="12" thickTop="1" x14ac:dyDescent="0.25">
      <c r="A20" s="10"/>
      <c r="E20" s="18"/>
      <c r="F20" s="18"/>
      <c r="H20" s="18"/>
      <c r="I20" s="18"/>
      <c r="K20" s="18"/>
      <c r="L20" s="18"/>
      <c r="N20" s="18"/>
      <c r="O20" s="18"/>
      <c r="Q20" s="18"/>
      <c r="R20" s="18"/>
      <c r="T20" s="18"/>
      <c r="U20" s="18"/>
      <c r="W20" s="18"/>
      <c r="Z20" s="18"/>
      <c r="AC20" s="18"/>
      <c r="AD20" s="18"/>
      <c r="AF20" s="18"/>
      <c r="AG20" s="18"/>
      <c r="AI20" s="18"/>
      <c r="AJ20" s="18"/>
      <c r="AL20" s="18"/>
      <c r="AO20" s="18"/>
      <c r="AP20" s="18"/>
      <c r="AR20" s="18"/>
      <c r="AS20" s="18"/>
      <c r="AU20" s="18"/>
      <c r="AV20" s="18"/>
      <c r="AX20" s="18"/>
      <c r="AY20" s="18"/>
      <c r="BA20" s="18"/>
      <c r="BB20" s="18"/>
      <c r="BD20" s="18"/>
      <c r="BE20" s="18"/>
      <c r="BG20" s="18"/>
      <c r="BH20" s="18"/>
      <c r="BJ20" s="18"/>
      <c r="BK20" s="18"/>
      <c r="BM20" s="18"/>
      <c r="BP20" s="18"/>
      <c r="BQ20" s="18"/>
      <c r="BS20" s="18"/>
      <c r="BT20" s="18"/>
      <c r="BV20" s="18"/>
      <c r="BW20" s="18"/>
      <c r="BY20" s="18"/>
      <c r="BZ20" s="18"/>
      <c r="CB20" s="18"/>
      <c r="CC20" s="18"/>
      <c r="CE20" s="18"/>
      <c r="CF20" s="11"/>
    </row>
    <row r="21" spans="1:84" x14ac:dyDescent="0.25">
      <c r="A21" s="10"/>
      <c r="B21" s="17" t="s">
        <v>23</v>
      </c>
      <c r="C21" s="17"/>
      <c r="E21" s="18"/>
      <c r="F21" s="18"/>
      <c r="H21" s="18"/>
      <c r="I21" s="18"/>
      <c r="K21" s="18"/>
      <c r="L21" s="18"/>
      <c r="N21" s="18"/>
      <c r="O21" s="18"/>
      <c r="Q21" s="18"/>
      <c r="R21" s="18"/>
      <c r="T21" s="18"/>
      <c r="U21" s="18"/>
      <c r="W21" s="18"/>
      <c r="Z21" s="18"/>
      <c r="AC21" s="18"/>
      <c r="AD21" s="18"/>
      <c r="AF21" s="18"/>
      <c r="AG21" s="18"/>
      <c r="AI21" s="18"/>
      <c r="AJ21" s="18"/>
      <c r="AL21" s="18"/>
      <c r="AO21" s="18"/>
      <c r="AP21" s="18"/>
      <c r="AR21" s="18"/>
      <c r="AS21" s="18"/>
      <c r="AU21" s="18"/>
      <c r="AV21" s="18"/>
      <c r="AX21" s="18"/>
      <c r="AY21" s="18"/>
      <c r="BA21" s="18"/>
      <c r="BB21" s="18"/>
      <c r="BD21" s="18"/>
      <c r="BE21" s="18"/>
      <c r="BG21" s="18"/>
      <c r="BH21" s="18"/>
      <c r="BJ21" s="18"/>
      <c r="BK21" s="18"/>
      <c r="BM21" s="18"/>
      <c r="BP21" s="18"/>
      <c r="BQ21" s="18"/>
      <c r="BS21" s="18"/>
      <c r="BT21" s="18"/>
      <c r="BV21" s="18"/>
      <c r="BW21" s="18"/>
      <c r="BY21" s="18"/>
      <c r="BZ21" s="18"/>
      <c r="CB21" s="18"/>
      <c r="CC21" s="18"/>
      <c r="CE21" s="18"/>
      <c r="CF21" s="11"/>
    </row>
    <row r="22" spans="1:84" x14ac:dyDescent="0.25">
      <c r="A22" s="10"/>
      <c r="B22" s="1" t="s">
        <v>6</v>
      </c>
      <c r="D22" s="1">
        <v>323</v>
      </c>
      <c r="E22" s="18">
        <v>0.7340000000000001</v>
      </c>
      <c r="F22" s="18"/>
      <c r="G22" s="1">
        <v>331</v>
      </c>
      <c r="H22" s="18">
        <v>0.71200000000000008</v>
      </c>
      <c r="I22" s="18"/>
      <c r="J22" s="1">
        <v>342</v>
      </c>
      <c r="K22" s="18">
        <v>0.69</v>
      </c>
      <c r="L22" s="18"/>
      <c r="M22" s="1">
        <v>320</v>
      </c>
      <c r="N22" s="18">
        <v>0.69599999999999995</v>
      </c>
      <c r="O22" s="18"/>
      <c r="P22" s="1">
        <v>321</v>
      </c>
      <c r="Q22" s="18">
        <f t="shared" ref="Q22:Q32" si="36">P22/P$32</f>
        <v>0.67295597484276726</v>
      </c>
      <c r="R22" s="18"/>
      <c r="S22" s="1">
        <v>344</v>
      </c>
      <c r="T22" s="18">
        <f t="shared" ref="T22:T32" si="37">S22/S$32</f>
        <v>0.67984189723320154</v>
      </c>
      <c r="U22" s="18"/>
      <c r="V22" s="1">
        <v>335</v>
      </c>
      <c r="W22" s="18">
        <f t="shared" ref="W22:W32" si="38">V22/V$32</f>
        <v>0.67540322580645162</v>
      </c>
      <c r="Y22" s="1">
        <v>352</v>
      </c>
      <c r="Z22" s="18">
        <f t="shared" ref="Z22:Z32" si="39">Y22/Y$32</f>
        <v>0.6875</v>
      </c>
      <c r="AB22" s="1">
        <v>351</v>
      </c>
      <c r="AC22" s="18">
        <f>AB22/AB$32</f>
        <v>0.68421052631578949</v>
      </c>
      <c r="AD22" s="18"/>
      <c r="AE22" s="1">
        <v>348</v>
      </c>
      <c r="AF22" s="18">
        <f t="shared" ref="AF22:AF32" si="40">AE22/AE$32</f>
        <v>0.69461077844311381</v>
      </c>
      <c r="AG22" s="18"/>
      <c r="AH22" s="1">
        <v>347</v>
      </c>
      <c r="AI22" s="18">
        <f t="shared" ref="AI22:AI32" si="41">AH22/AH$32</f>
        <v>0.69123505976095623</v>
      </c>
      <c r="AJ22" s="18"/>
      <c r="AK22" s="1">
        <v>339</v>
      </c>
      <c r="AL22" s="18">
        <f>AK22/AK$32</f>
        <v>0.67128712871287133</v>
      </c>
      <c r="AN22" s="1">
        <v>339</v>
      </c>
      <c r="AO22" s="18">
        <f t="shared" ref="AO22:AO32" si="42">AN22/AN$32</f>
        <v>0.68346774193548387</v>
      </c>
      <c r="AP22" s="18"/>
      <c r="AQ22" s="1">
        <v>340</v>
      </c>
      <c r="AR22" s="18">
        <f t="shared" ref="AR22:AR32" si="43">AQ22/AQ$32</f>
        <v>0.68686868686868685</v>
      </c>
      <c r="AS22" s="18"/>
      <c r="AT22" s="1">
        <v>327</v>
      </c>
      <c r="AU22" s="18">
        <f t="shared" ref="AU22:AU32" si="44">AT22/AT$32</f>
        <v>0.65794768611670018</v>
      </c>
      <c r="AV22" s="18"/>
      <c r="AW22" s="1">
        <f>336+4</f>
        <v>340</v>
      </c>
      <c r="AX22" s="18">
        <f t="shared" ref="AX22:AX32" si="45">AW22/AW$32</f>
        <v>0.69529652351738236</v>
      </c>
      <c r="AY22" s="18"/>
      <c r="AZ22" s="1">
        <f>346+3</f>
        <v>349</v>
      </c>
      <c r="BA22" s="18">
        <f t="shared" ref="BA22:BA32" si="46">AZ22/AZ$32</f>
        <v>0.681640625</v>
      </c>
      <c r="BB22" s="18"/>
      <c r="BC22" s="1">
        <f>366+3+1</f>
        <v>370</v>
      </c>
      <c r="BD22" s="18">
        <f t="shared" ref="BD22:BD32" si="47">BC22/BC$32</f>
        <v>0.66546762589928055</v>
      </c>
      <c r="BE22" s="18"/>
      <c r="BF22" s="1">
        <f>379+1+3</f>
        <v>383</v>
      </c>
      <c r="BG22" s="18">
        <f t="shared" ref="BG22:BG32" si="48">BF22/BF$32</f>
        <v>0.67667844522968201</v>
      </c>
      <c r="BH22" s="18"/>
      <c r="BI22" s="1">
        <f>377+3+3</f>
        <v>383</v>
      </c>
      <c r="BJ22" s="18">
        <f t="shared" ref="BJ22:BJ32" si="49">BI22/BI$32</f>
        <v>0.68637992831541217</v>
      </c>
      <c r="BK22" s="18"/>
      <c r="BL22" s="1">
        <v>379</v>
      </c>
      <c r="BM22" s="18">
        <f t="shared" ref="BM22:BM32" si="50">BL22/BL$32</f>
        <v>0.70315398886827463</v>
      </c>
      <c r="BO22" s="1">
        <v>395</v>
      </c>
      <c r="BP22" s="18">
        <f t="shared" ref="BP22:BP32" si="51">BO22/BO$32</f>
        <v>0.7142857142857143</v>
      </c>
      <c r="BQ22" s="18"/>
      <c r="BR22" s="1">
        <v>385</v>
      </c>
      <c r="BS22" s="18">
        <f t="shared" ref="BS22:BS32" si="52">BR22/BR$32</f>
        <v>0.72232645403377116</v>
      </c>
      <c r="BT22" s="18"/>
      <c r="BU22" s="1">
        <v>385</v>
      </c>
      <c r="BV22" s="18">
        <f t="shared" ref="BV22:BV32" si="53">BU22/BU$32</f>
        <v>0.72504708097928439</v>
      </c>
      <c r="BW22" s="18"/>
      <c r="BX22" s="1">
        <v>374</v>
      </c>
      <c r="BY22" s="18">
        <f t="shared" ref="BY22:BY32" si="54">BX22/BX$32</f>
        <v>0.74206349206349209</v>
      </c>
      <c r="BZ22" s="18"/>
      <c r="CA22" s="1">
        <v>359</v>
      </c>
      <c r="CB22" s="18">
        <f t="shared" ref="CB22:CB32" si="55">CA22/CA$32</f>
        <v>0.7341513292433538</v>
      </c>
      <c r="CC22" s="18"/>
      <c r="CD22" s="1">
        <v>352</v>
      </c>
      <c r="CE22" s="18">
        <f t="shared" ref="CE22:CE32" si="56">CD22/CD$32</f>
        <v>0.74734607218683646</v>
      </c>
      <c r="CF22" s="11"/>
    </row>
    <row r="23" spans="1:84" x14ac:dyDescent="0.25">
      <c r="A23" s="10"/>
      <c r="B23" s="1" t="s">
        <v>7</v>
      </c>
      <c r="D23" s="1">
        <v>2</v>
      </c>
      <c r="E23" s="18">
        <v>4.0000000000000001E-3</v>
      </c>
      <c r="F23" s="18"/>
      <c r="G23" s="1">
        <v>3</v>
      </c>
      <c r="H23" s="18">
        <v>6.0000000000000001E-3</v>
      </c>
      <c r="I23" s="18"/>
      <c r="J23" s="1">
        <v>3</v>
      </c>
      <c r="K23" s="18">
        <v>6.0000000000000001E-3</v>
      </c>
      <c r="L23" s="18"/>
      <c r="M23" s="1">
        <v>4</v>
      </c>
      <c r="N23" s="18">
        <v>9.0000000000000011E-3</v>
      </c>
      <c r="O23" s="18"/>
      <c r="P23" s="1">
        <v>3</v>
      </c>
      <c r="Q23" s="18">
        <f t="shared" si="36"/>
        <v>6.2893081761006293E-3</v>
      </c>
      <c r="R23" s="18"/>
      <c r="S23" s="1">
        <v>2</v>
      </c>
      <c r="T23" s="18">
        <f t="shared" si="37"/>
        <v>3.952569169960474E-3</v>
      </c>
      <c r="U23" s="18"/>
      <c r="V23" s="1">
        <v>2</v>
      </c>
      <c r="W23" s="18">
        <f t="shared" si="38"/>
        <v>4.0322580645161289E-3</v>
      </c>
      <c r="Y23" s="1">
        <v>1</v>
      </c>
      <c r="Z23" s="18">
        <f t="shared" si="39"/>
        <v>1.953125E-3</v>
      </c>
      <c r="AB23" s="1">
        <v>3</v>
      </c>
      <c r="AC23" s="18">
        <f t="shared" ref="AC23:AC32" si="57">AB23/AB$32</f>
        <v>5.8479532163742687E-3</v>
      </c>
      <c r="AD23" s="18"/>
      <c r="AE23" s="1">
        <v>3</v>
      </c>
      <c r="AF23" s="18">
        <f t="shared" si="40"/>
        <v>5.9880239520958087E-3</v>
      </c>
      <c r="AG23" s="18"/>
      <c r="AH23" s="1">
        <v>3</v>
      </c>
      <c r="AI23" s="18">
        <f t="shared" si="41"/>
        <v>5.9760956175298804E-3</v>
      </c>
      <c r="AJ23" s="18"/>
      <c r="AK23" s="1">
        <v>2</v>
      </c>
      <c r="AL23" s="18">
        <f t="shared" ref="AL23:AL32" si="58">AK23/AK$32</f>
        <v>3.9603960396039604E-3</v>
      </c>
      <c r="AN23" s="1">
        <v>1</v>
      </c>
      <c r="AO23" s="18">
        <f t="shared" si="42"/>
        <v>2.0161290322580645E-3</v>
      </c>
      <c r="AP23" s="18"/>
      <c r="AQ23" s="1">
        <v>0</v>
      </c>
      <c r="AR23" s="18">
        <f t="shared" si="43"/>
        <v>0</v>
      </c>
      <c r="AS23" s="18"/>
      <c r="AT23" s="1">
        <v>0</v>
      </c>
      <c r="AU23" s="18">
        <f t="shared" si="44"/>
        <v>0</v>
      </c>
      <c r="AV23" s="18"/>
      <c r="AW23" s="1">
        <v>0</v>
      </c>
      <c r="AX23" s="18">
        <f t="shared" si="45"/>
        <v>0</v>
      </c>
      <c r="AY23" s="18"/>
      <c r="AZ23" s="1">
        <v>0</v>
      </c>
      <c r="BA23" s="18">
        <f t="shared" si="46"/>
        <v>0</v>
      </c>
      <c r="BB23" s="18"/>
      <c r="BC23" s="1">
        <v>0</v>
      </c>
      <c r="BD23" s="18">
        <f t="shared" si="47"/>
        <v>0</v>
      </c>
      <c r="BE23" s="18"/>
      <c r="BF23" s="1">
        <v>0</v>
      </c>
      <c r="BG23" s="18">
        <f t="shared" si="48"/>
        <v>0</v>
      </c>
      <c r="BH23" s="18"/>
      <c r="BI23" s="1">
        <v>0</v>
      </c>
      <c r="BJ23" s="18">
        <f t="shared" si="49"/>
        <v>0</v>
      </c>
      <c r="BK23" s="18"/>
      <c r="BL23" s="1">
        <v>0</v>
      </c>
      <c r="BM23" s="18">
        <f t="shared" si="50"/>
        <v>0</v>
      </c>
      <c r="BO23" s="1">
        <v>0</v>
      </c>
      <c r="BP23" s="18">
        <f t="shared" si="51"/>
        <v>0</v>
      </c>
      <c r="BQ23" s="18"/>
      <c r="BR23" s="1">
        <v>0</v>
      </c>
      <c r="BS23" s="18">
        <f t="shared" si="52"/>
        <v>0</v>
      </c>
      <c r="BT23" s="18"/>
      <c r="BU23" s="1">
        <v>0</v>
      </c>
      <c r="BV23" s="18">
        <f t="shared" si="53"/>
        <v>0</v>
      </c>
      <c r="BW23" s="18"/>
      <c r="BX23" s="1">
        <v>0</v>
      </c>
      <c r="BY23" s="18">
        <f t="shared" si="54"/>
        <v>0</v>
      </c>
      <c r="BZ23" s="18"/>
      <c r="CA23" s="1">
        <v>0</v>
      </c>
      <c r="CB23" s="18">
        <f t="shared" si="55"/>
        <v>0</v>
      </c>
      <c r="CC23" s="18"/>
      <c r="CD23" s="1">
        <v>0</v>
      </c>
      <c r="CE23" s="18">
        <f t="shared" si="56"/>
        <v>0</v>
      </c>
      <c r="CF23" s="11"/>
    </row>
    <row r="24" spans="1:84" x14ac:dyDescent="0.25">
      <c r="A24" s="10"/>
      <c r="B24" s="1" t="s">
        <v>8</v>
      </c>
      <c r="D24" s="1">
        <v>89</v>
      </c>
      <c r="E24" s="18">
        <v>0.20199999999999999</v>
      </c>
      <c r="F24" s="18"/>
      <c r="G24" s="1">
        <v>101</v>
      </c>
      <c r="H24" s="18">
        <v>0.217</v>
      </c>
      <c r="I24" s="18"/>
      <c r="J24" s="1">
        <v>106</v>
      </c>
      <c r="K24" s="18">
        <v>0.214</v>
      </c>
      <c r="L24" s="18"/>
      <c r="M24" s="1">
        <v>104</v>
      </c>
      <c r="N24" s="18">
        <v>0.22600000000000001</v>
      </c>
      <c r="O24" s="18"/>
      <c r="P24" s="1">
        <v>116</v>
      </c>
      <c r="Q24" s="18">
        <f t="shared" si="36"/>
        <v>0.24318658280922431</v>
      </c>
      <c r="R24" s="18"/>
      <c r="S24" s="1">
        <v>128</v>
      </c>
      <c r="T24" s="18">
        <f t="shared" si="37"/>
        <v>0.25296442687747034</v>
      </c>
      <c r="U24" s="18"/>
      <c r="V24" s="1">
        <v>132</v>
      </c>
      <c r="W24" s="18">
        <f t="shared" si="38"/>
        <v>0.2661290322580645</v>
      </c>
      <c r="Y24" s="1">
        <v>130</v>
      </c>
      <c r="Z24" s="18">
        <f t="shared" si="39"/>
        <v>0.25390625</v>
      </c>
      <c r="AB24" s="1">
        <v>131</v>
      </c>
      <c r="AC24" s="18">
        <f t="shared" si="57"/>
        <v>0.2553606237816764</v>
      </c>
      <c r="AD24" s="18"/>
      <c r="AE24" s="1">
        <v>121</v>
      </c>
      <c r="AF24" s="18">
        <f t="shared" si="40"/>
        <v>0.24151696606786427</v>
      </c>
      <c r="AG24" s="18"/>
      <c r="AH24" s="1">
        <v>116</v>
      </c>
      <c r="AI24" s="18">
        <f t="shared" si="41"/>
        <v>0.23107569721115537</v>
      </c>
      <c r="AJ24" s="18"/>
      <c r="AK24" s="1">
        <v>123</v>
      </c>
      <c r="AL24" s="18">
        <f t="shared" si="58"/>
        <v>0.24356435643564356</v>
      </c>
      <c r="AN24" s="1">
        <v>113</v>
      </c>
      <c r="AO24" s="18">
        <f t="shared" si="42"/>
        <v>0.22782258064516128</v>
      </c>
      <c r="AP24" s="18"/>
      <c r="AQ24" s="1">
        <v>111</v>
      </c>
      <c r="AR24" s="18">
        <f t="shared" si="43"/>
        <v>0.22424242424242424</v>
      </c>
      <c r="AS24" s="18"/>
      <c r="AT24" s="1">
        <v>126</v>
      </c>
      <c r="AU24" s="18">
        <f t="shared" si="44"/>
        <v>0.25352112676056338</v>
      </c>
      <c r="AV24" s="18"/>
      <c r="AW24" s="1">
        <v>111</v>
      </c>
      <c r="AX24" s="18">
        <f t="shared" si="45"/>
        <v>0.22699386503067484</v>
      </c>
      <c r="AY24" s="18"/>
      <c r="AZ24" s="1">
        <v>113</v>
      </c>
      <c r="BA24" s="18">
        <f t="shared" si="46"/>
        <v>0.220703125</v>
      </c>
      <c r="BB24" s="18"/>
      <c r="BC24" s="1">
        <v>136</v>
      </c>
      <c r="BD24" s="18">
        <f t="shared" si="47"/>
        <v>0.2446043165467626</v>
      </c>
      <c r="BE24" s="18"/>
      <c r="BF24" s="1">
        <v>130</v>
      </c>
      <c r="BG24" s="18">
        <f t="shared" si="48"/>
        <v>0.22968197879858657</v>
      </c>
      <c r="BH24" s="18"/>
      <c r="BI24" s="1">
        <f>126+1</f>
        <v>127</v>
      </c>
      <c r="BJ24" s="18">
        <f t="shared" si="49"/>
        <v>0.22759856630824374</v>
      </c>
      <c r="BK24" s="18"/>
      <c r="BL24" s="1">
        <v>134</v>
      </c>
      <c r="BM24" s="18">
        <f t="shared" si="50"/>
        <v>0.24860853432282004</v>
      </c>
      <c r="BO24" s="1">
        <v>135</v>
      </c>
      <c r="BP24" s="18">
        <f t="shared" si="51"/>
        <v>0.24412296564195299</v>
      </c>
      <c r="BQ24" s="18"/>
      <c r="BR24" s="1">
        <v>131</v>
      </c>
      <c r="BS24" s="18">
        <f t="shared" si="52"/>
        <v>0.24577861163227016</v>
      </c>
      <c r="BT24" s="18"/>
      <c r="BU24" s="1">
        <v>128</v>
      </c>
      <c r="BV24" s="18">
        <f t="shared" si="53"/>
        <v>0.24105461393596986</v>
      </c>
      <c r="BW24" s="18"/>
      <c r="BX24" s="1">
        <v>118</v>
      </c>
      <c r="BY24" s="18">
        <f t="shared" si="54"/>
        <v>0.23412698412698413</v>
      </c>
      <c r="BZ24" s="18"/>
      <c r="CA24" s="1">
        <v>115</v>
      </c>
      <c r="CB24" s="18">
        <f t="shared" si="55"/>
        <v>0.23517382413087934</v>
      </c>
      <c r="CC24" s="18"/>
      <c r="CD24" s="1">
        <v>107</v>
      </c>
      <c r="CE24" s="18">
        <f t="shared" si="56"/>
        <v>0.22717622080679406</v>
      </c>
      <c r="CF24" s="11"/>
    </row>
    <row r="25" spans="1:84" x14ac:dyDescent="0.25">
      <c r="A25" s="10"/>
      <c r="B25" s="1" t="s">
        <v>9</v>
      </c>
      <c r="D25" s="1">
        <v>6</v>
      </c>
      <c r="E25" s="18">
        <v>1.3999999999999999E-2</v>
      </c>
      <c r="F25" s="18"/>
      <c r="G25" s="1">
        <v>8</v>
      </c>
      <c r="H25" s="18">
        <v>1.7000000000000001E-2</v>
      </c>
      <c r="I25" s="18"/>
      <c r="J25" s="1">
        <v>15</v>
      </c>
      <c r="K25" s="18">
        <v>0.03</v>
      </c>
      <c r="L25" s="18"/>
      <c r="M25" s="1">
        <v>8</v>
      </c>
      <c r="N25" s="18">
        <v>1.7000000000000001E-2</v>
      </c>
      <c r="O25" s="18"/>
      <c r="P25" s="1">
        <v>15</v>
      </c>
      <c r="Q25" s="18">
        <f t="shared" si="36"/>
        <v>3.1446540880503145E-2</v>
      </c>
      <c r="R25" s="18"/>
      <c r="S25" s="1">
        <v>15</v>
      </c>
      <c r="T25" s="18">
        <f t="shared" si="37"/>
        <v>2.9644268774703556E-2</v>
      </c>
      <c r="U25" s="18"/>
      <c r="V25" s="1">
        <v>11</v>
      </c>
      <c r="W25" s="18">
        <f t="shared" si="38"/>
        <v>2.2177419354838711E-2</v>
      </c>
      <c r="Y25" s="1">
        <v>15</v>
      </c>
      <c r="Z25" s="18">
        <f t="shared" si="39"/>
        <v>2.9296875E-2</v>
      </c>
      <c r="AB25" s="1">
        <v>15</v>
      </c>
      <c r="AC25" s="18">
        <f t="shared" si="57"/>
        <v>2.9239766081871343E-2</v>
      </c>
      <c r="AD25" s="18"/>
      <c r="AE25" s="1">
        <v>13</v>
      </c>
      <c r="AF25" s="18">
        <f t="shared" si="40"/>
        <v>2.5948103792415168E-2</v>
      </c>
      <c r="AG25" s="18"/>
      <c r="AH25" s="1">
        <v>16</v>
      </c>
      <c r="AI25" s="18">
        <f t="shared" si="41"/>
        <v>3.1872509960159362E-2</v>
      </c>
      <c r="AJ25" s="18"/>
      <c r="AK25" s="1">
        <v>19</v>
      </c>
      <c r="AL25" s="18">
        <f t="shared" si="58"/>
        <v>3.7623762376237622E-2</v>
      </c>
      <c r="AN25" s="1">
        <v>16</v>
      </c>
      <c r="AO25" s="18">
        <f t="shared" si="42"/>
        <v>3.2258064516129031E-2</v>
      </c>
      <c r="AP25" s="18"/>
      <c r="AQ25" s="1">
        <v>13</v>
      </c>
      <c r="AR25" s="18">
        <f t="shared" si="43"/>
        <v>2.6262626262626262E-2</v>
      </c>
      <c r="AS25" s="18"/>
      <c r="AT25" s="1">
        <v>11</v>
      </c>
      <c r="AU25" s="18">
        <f t="shared" si="44"/>
        <v>2.2132796780684104E-2</v>
      </c>
      <c r="AV25" s="18"/>
      <c r="AW25" s="1">
        <v>13</v>
      </c>
      <c r="AX25" s="18">
        <f t="shared" si="45"/>
        <v>2.6584867075664622E-2</v>
      </c>
      <c r="AY25" s="18"/>
      <c r="AZ25" s="1">
        <v>18</v>
      </c>
      <c r="BA25" s="18">
        <f t="shared" si="46"/>
        <v>3.515625E-2</v>
      </c>
      <c r="BB25" s="18"/>
      <c r="BC25" s="1">
        <v>20</v>
      </c>
      <c r="BD25" s="18">
        <f t="shared" si="47"/>
        <v>3.5971223021582732E-2</v>
      </c>
      <c r="BE25" s="18"/>
      <c r="BF25" s="1">
        <v>20</v>
      </c>
      <c r="BG25" s="18">
        <f t="shared" si="48"/>
        <v>3.5335689045936397E-2</v>
      </c>
      <c r="BH25" s="18"/>
      <c r="BI25" s="1">
        <v>16</v>
      </c>
      <c r="BJ25" s="18">
        <f t="shared" si="49"/>
        <v>2.8673835125448029E-2</v>
      </c>
      <c r="BK25" s="18"/>
      <c r="BL25" s="1">
        <v>0</v>
      </c>
      <c r="BM25" s="18">
        <f t="shared" si="50"/>
        <v>0</v>
      </c>
      <c r="BO25" s="1">
        <v>0</v>
      </c>
      <c r="BP25" s="18">
        <f t="shared" si="51"/>
        <v>0</v>
      </c>
      <c r="BQ25" s="18"/>
      <c r="BR25" s="1">
        <v>0</v>
      </c>
      <c r="BS25" s="18">
        <f t="shared" si="52"/>
        <v>0</v>
      </c>
      <c r="BT25" s="18"/>
      <c r="BU25" s="1">
        <v>0</v>
      </c>
      <c r="BV25" s="18">
        <f t="shared" si="53"/>
        <v>0</v>
      </c>
      <c r="BW25" s="18"/>
      <c r="BX25" s="1">
        <v>0</v>
      </c>
      <c r="BY25" s="18">
        <f t="shared" si="54"/>
        <v>0</v>
      </c>
      <c r="BZ25" s="18"/>
      <c r="CA25" s="1">
        <v>0</v>
      </c>
      <c r="CB25" s="18">
        <f t="shared" si="55"/>
        <v>0</v>
      </c>
      <c r="CC25" s="18"/>
      <c r="CD25" s="1">
        <v>0</v>
      </c>
      <c r="CE25" s="18">
        <f t="shared" si="56"/>
        <v>0</v>
      </c>
      <c r="CF25" s="11"/>
    </row>
    <row r="26" spans="1:84" x14ac:dyDescent="0.25">
      <c r="A26" s="10"/>
      <c r="B26" s="1" t="s">
        <v>32</v>
      </c>
      <c r="D26" s="1">
        <v>0</v>
      </c>
      <c r="E26" s="18">
        <v>0</v>
      </c>
      <c r="F26" s="18"/>
      <c r="G26" s="1">
        <v>0</v>
      </c>
      <c r="H26" s="18">
        <v>0</v>
      </c>
      <c r="I26" s="18"/>
      <c r="J26" s="1">
        <v>0</v>
      </c>
      <c r="K26" s="18">
        <v>0</v>
      </c>
      <c r="L26" s="18"/>
      <c r="M26" s="1">
        <v>0</v>
      </c>
      <c r="N26" s="18">
        <v>0</v>
      </c>
      <c r="O26" s="18"/>
      <c r="P26" s="1">
        <v>0</v>
      </c>
      <c r="Q26" s="18">
        <f t="shared" si="36"/>
        <v>0</v>
      </c>
      <c r="R26" s="18"/>
      <c r="S26" s="1">
        <v>0</v>
      </c>
      <c r="T26" s="18">
        <f t="shared" si="37"/>
        <v>0</v>
      </c>
      <c r="U26" s="18"/>
      <c r="V26" s="1">
        <v>0</v>
      </c>
      <c r="W26" s="18">
        <f t="shared" si="38"/>
        <v>0</v>
      </c>
      <c r="Y26" s="1">
        <v>0</v>
      </c>
      <c r="Z26" s="18">
        <f t="shared" si="39"/>
        <v>0</v>
      </c>
      <c r="AB26" s="1">
        <v>0</v>
      </c>
      <c r="AC26" s="18">
        <f t="shared" si="57"/>
        <v>0</v>
      </c>
      <c r="AD26" s="18"/>
      <c r="AE26" s="1">
        <v>0</v>
      </c>
      <c r="AF26" s="18">
        <f t="shared" si="40"/>
        <v>0</v>
      </c>
      <c r="AG26" s="18"/>
      <c r="AH26" s="1">
        <v>0</v>
      </c>
      <c r="AI26" s="18">
        <f t="shared" si="41"/>
        <v>0</v>
      </c>
      <c r="AJ26" s="18"/>
      <c r="AK26" s="1">
        <v>0</v>
      </c>
      <c r="AL26" s="18">
        <f t="shared" si="58"/>
        <v>0</v>
      </c>
      <c r="AN26" s="1">
        <v>0</v>
      </c>
      <c r="AO26" s="18">
        <f t="shared" si="42"/>
        <v>0</v>
      </c>
      <c r="AP26" s="18"/>
      <c r="AQ26" s="1">
        <v>0</v>
      </c>
      <c r="AR26" s="18">
        <f t="shared" si="43"/>
        <v>0</v>
      </c>
      <c r="AS26" s="18"/>
      <c r="AT26" s="1">
        <v>2</v>
      </c>
      <c r="AU26" s="18">
        <f t="shared" si="44"/>
        <v>4.0241448692152921E-3</v>
      </c>
      <c r="AV26" s="18"/>
      <c r="AW26" s="1">
        <v>1</v>
      </c>
      <c r="AX26" s="18">
        <f t="shared" si="45"/>
        <v>2.0449897750511249E-3</v>
      </c>
      <c r="AY26" s="18"/>
      <c r="AZ26" s="1">
        <v>3</v>
      </c>
      <c r="BA26" s="18">
        <f t="shared" si="46"/>
        <v>5.859375E-3</v>
      </c>
      <c r="BB26" s="18"/>
      <c r="BC26" s="1">
        <v>1</v>
      </c>
      <c r="BD26" s="18">
        <f t="shared" si="47"/>
        <v>1.7985611510791368E-3</v>
      </c>
      <c r="BE26" s="18"/>
      <c r="BF26" s="1">
        <v>1</v>
      </c>
      <c r="BG26" s="18">
        <f t="shared" si="48"/>
        <v>1.7667844522968198E-3</v>
      </c>
      <c r="BH26" s="18"/>
      <c r="BI26" s="1">
        <v>0</v>
      </c>
      <c r="BJ26" s="18">
        <f t="shared" si="49"/>
        <v>0</v>
      </c>
      <c r="BK26" s="18"/>
      <c r="BL26" s="1">
        <v>0</v>
      </c>
      <c r="BM26" s="18">
        <f t="shared" si="50"/>
        <v>0</v>
      </c>
      <c r="BO26" s="1">
        <v>0</v>
      </c>
      <c r="BP26" s="18">
        <f t="shared" si="51"/>
        <v>0</v>
      </c>
      <c r="BQ26" s="18"/>
      <c r="BR26" s="1">
        <v>0</v>
      </c>
      <c r="BS26" s="18">
        <f t="shared" si="52"/>
        <v>0</v>
      </c>
      <c r="BT26" s="18"/>
      <c r="BU26" s="1">
        <v>0</v>
      </c>
      <c r="BV26" s="18">
        <f t="shared" si="53"/>
        <v>0</v>
      </c>
      <c r="BW26" s="18"/>
      <c r="BX26" s="1">
        <v>0</v>
      </c>
      <c r="BY26" s="18">
        <f t="shared" si="54"/>
        <v>0</v>
      </c>
      <c r="BZ26" s="18"/>
      <c r="CA26" s="1">
        <v>2</v>
      </c>
      <c r="CB26" s="18">
        <f t="shared" si="55"/>
        <v>4.0899795501022499E-3</v>
      </c>
      <c r="CC26" s="18"/>
      <c r="CD26" s="1">
        <v>2</v>
      </c>
      <c r="CE26" s="18">
        <f t="shared" si="56"/>
        <v>4.246284501061571E-3</v>
      </c>
      <c r="CF26" s="11"/>
    </row>
    <row r="27" spans="1:84" x14ac:dyDescent="0.25">
      <c r="A27" s="10"/>
      <c r="B27" s="1" t="s">
        <v>10</v>
      </c>
      <c r="D27" s="1">
        <v>18</v>
      </c>
      <c r="E27" s="18">
        <v>4.2000000000000003E-2</v>
      </c>
      <c r="F27" s="18"/>
      <c r="G27" s="1">
        <v>18</v>
      </c>
      <c r="H27" s="18">
        <v>3.9E-2</v>
      </c>
      <c r="I27" s="18"/>
      <c r="J27" s="1">
        <v>18</v>
      </c>
      <c r="K27" s="18">
        <v>3.6000000000000004E-2</v>
      </c>
      <c r="L27" s="18"/>
      <c r="M27" s="1">
        <v>20</v>
      </c>
      <c r="N27" s="18">
        <v>4.2999999999999997E-2</v>
      </c>
      <c r="O27" s="18"/>
      <c r="P27" s="1">
        <v>18</v>
      </c>
      <c r="Q27" s="18">
        <f t="shared" si="36"/>
        <v>3.7735849056603772E-2</v>
      </c>
      <c r="R27" s="18"/>
      <c r="S27" s="1">
        <v>15</v>
      </c>
      <c r="T27" s="18">
        <f t="shared" si="37"/>
        <v>2.9644268774703556E-2</v>
      </c>
      <c r="U27" s="18"/>
      <c r="V27" s="1">
        <v>14</v>
      </c>
      <c r="W27" s="18">
        <f t="shared" si="38"/>
        <v>2.8225806451612902E-2</v>
      </c>
      <c r="Y27" s="1">
        <v>13</v>
      </c>
      <c r="Z27" s="18">
        <f t="shared" si="39"/>
        <v>2.5390625E-2</v>
      </c>
      <c r="AB27" s="1">
        <v>12</v>
      </c>
      <c r="AC27" s="18">
        <f t="shared" si="57"/>
        <v>2.3391812865497075E-2</v>
      </c>
      <c r="AD27" s="18"/>
      <c r="AE27" s="1">
        <v>13</v>
      </c>
      <c r="AF27" s="18">
        <f t="shared" si="40"/>
        <v>2.5948103792415168E-2</v>
      </c>
      <c r="AG27" s="18"/>
      <c r="AH27" s="1">
        <v>17</v>
      </c>
      <c r="AI27" s="18">
        <f t="shared" si="41"/>
        <v>3.386454183266932E-2</v>
      </c>
      <c r="AJ27" s="18"/>
      <c r="AK27" s="1">
        <v>18</v>
      </c>
      <c r="AL27" s="18">
        <f t="shared" si="58"/>
        <v>3.5643564356435641E-2</v>
      </c>
      <c r="AN27" s="1">
        <v>20</v>
      </c>
      <c r="AO27" s="18">
        <f t="shared" si="42"/>
        <v>4.0322580645161289E-2</v>
      </c>
      <c r="AP27" s="18"/>
      <c r="AQ27" s="1">
        <v>20</v>
      </c>
      <c r="AR27" s="18">
        <f t="shared" si="43"/>
        <v>4.0404040404040407E-2</v>
      </c>
      <c r="AS27" s="18"/>
      <c r="AT27" s="1">
        <v>17</v>
      </c>
      <c r="AU27" s="18">
        <f t="shared" si="44"/>
        <v>3.4205231388329982E-2</v>
      </c>
      <c r="AV27" s="18"/>
      <c r="AW27" s="1">
        <v>17</v>
      </c>
      <c r="AX27" s="18">
        <f t="shared" si="45"/>
        <v>3.4764826175869123E-2</v>
      </c>
      <c r="AY27" s="18"/>
      <c r="AZ27" s="1">
        <v>21</v>
      </c>
      <c r="BA27" s="18">
        <f t="shared" si="46"/>
        <v>4.1015625E-2</v>
      </c>
      <c r="BB27" s="18"/>
      <c r="BC27" s="1">
        <v>22</v>
      </c>
      <c r="BD27" s="18">
        <f t="shared" si="47"/>
        <v>3.9568345323741004E-2</v>
      </c>
      <c r="BE27" s="18"/>
      <c r="BF27" s="1">
        <v>25</v>
      </c>
      <c r="BG27" s="18">
        <f t="shared" si="48"/>
        <v>4.4169611307420496E-2</v>
      </c>
      <c r="BH27" s="18"/>
      <c r="BI27" s="1">
        <v>25</v>
      </c>
      <c r="BJ27" s="18">
        <f t="shared" si="49"/>
        <v>4.4802867383512544E-2</v>
      </c>
      <c r="BK27" s="18"/>
      <c r="BL27" s="1">
        <v>20</v>
      </c>
      <c r="BM27" s="18">
        <f t="shared" si="50"/>
        <v>3.7105751391465679E-2</v>
      </c>
      <c r="BO27" s="1">
        <v>18</v>
      </c>
      <c r="BP27" s="18">
        <f t="shared" si="51"/>
        <v>3.25497287522604E-2</v>
      </c>
      <c r="BQ27" s="18"/>
      <c r="BR27" s="1">
        <v>13</v>
      </c>
      <c r="BS27" s="18">
        <f t="shared" si="52"/>
        <v>2.4390243902439025E-2</v>
      </c>
      <c r="BT27" s="18"/>
      <c r="BU27" s="1">
        <v>13</v>
      </c>
      <c r="BV27" s="18">
        <f t="shared" si="53"/>
        <v>2.4482109227871938E-2</v>
      </c>
      <c r="BW27" s="18"/>
      <c r="BX27" s="1">
        <v>7</v>
      </c>
      <c r="BY27" s="18">
        <f t="shared" si="54"/>
        <v>1.3888888888888888E-2</v>
      </c>
      <c r="BZ27" s="18"/>
      <c r="CA27" s="1">
        <v>6</v>
      </c>
      <c r="CB27" s="18">
        <f t="shared" si="55"/>
        <v>1.2269938650306749E-2</v>
      </c>
      <c r="CC27" s="18"/>
      <c r="CD27" s="1">
        <v>5</v>
      </c>
      <c r="CE27" s="18">
        <f t="shared" si="56"/>
        <v>1.0615711252653927E-2</v>
      </c>
      <c r="CF27" s="11"/>
    </row>
    <row r="28" spans="1:84" x14ac:dyDescent="0.25">
      <c r="A28" s="10"/>
      <c r="B28" s="1" t="s">
        <v>13</v>
      </c>
      <c r="D28" s="1">
        <v>0</v>
      </c>
      <c r="E28" s="18">
        <v>0</v>
      </c>
      <c r="F28" s="18"/>
      <c r="G28" s="1">
        <v>0</v>
      </c>
      <c r="H28" s="18">
        <v>0</v>
      </c>
      <c r="I28" s="18"/>
      <c r="J28" s="1">
        <v>0</v>
      </c>
      <c r="K28" s="18">
        <v>0</v>
      </c>
      <c r="L28" s="18"/>
      <c r="M28" s="1">
        <v>1</v>
      </c>
      <c r="N28" s="18">
        <v>2E-3</v>
      </c>
      <c r="O28" s="18"/>
      <c r="P28" s="1">
        <v>1</v>
      </c>
      <c r="Q28" s="18">
        <f t="shared" si="36"/>
        <v>2.0964360587002098E-3</v>
      </c>
      <c r="R28" s="18"/>
      <c r="S28" s="1">
        <v>0</v>
      </c>
      <c r="T28" s="18">
        <f t="shared" si="37"/>
        <v>0</v>
      </c>
      <c r="U28" s="18"/>
      <c r="V28" s="1">
        <v>0</v>
      </c>
      <c r="W28" s="18">
        <f t="shared" si="38"/>
        <v>0</v>
      </c>
      <c r="Y28" s="1">
        <v>0</v>
      </c>
      <c r="Z28" s="18">
        <f t="shared" si="39"/>
        <v>0</v>
      </c>
      <c r="AB28" s="1">
        <v>0</v>
      </c>
      <c r="AC28" s="18">
        <f t="shared" si="57"/>
        <v>0</v>
      </c>
      <c r="AD28" s="18"/>
      <c r="AE28" s="1">
        <v>0</v>
      </c>
      <c r="AF28" s="18">
        <f t="shared" si="40"/>
        <v>0</v>
      </c>
      <c r="AG28" s="18"/>
      <c r="AH28" s="1">
        <v>0</v>
      </c>
      <c r="AI28" s="18">
        <f t="shared" si="41"/>
        <v>0</v>
      </c>
      <c r="AJ28" s="18"/>
      <c r="AK28" s="1">
        <v>0</v>
      </c>
      <c r="AL28" s="18">
        <f t="shared" si="58"/>
        <v>0</v>
      </c>
      <c r="AN28" s="1">
        <v>1</v>
      </c>
      <c r="AO28" s="18">
        <f t="shared" si="42"/>
        <v>2.0161290322580645E-3</v>
      </c>
      <c r="AP28" s="18"/>
      <c r="AQ28" s="1">
        <v>2</v>
      </c>
      <c r="AR28" s="18">
        <f t="shared" si="43"/>
        <v>4.0404040404040404E-3</v>
      </c>
      <c r="AS28" s="18"/>
      <c r="AT28" s="1">
        <v>2</v>
      </c>
      <c r="AU28" s="18">
        <f t="shared" si="44"/>
        <v>4.0241448692152921E-3</v>
      </c>
      <c r="AV28" s="18"/>
      <c r="AW28" s="1">
        <v>1</v>
      </c>
      <c r="AX28" s="18">
        <f t="shared" si="45"/>
        <v>2.0449897750511249E-3</v>
      </c>
      <c r="AY28" s="18"/>
      <c r="AZ28" s="1">
        <v>1</v>
      </c>
      <c r="BA28" s="18">
        <f t="shared" si="46"/>
        <v>1.953125E-3</v>
      </c>
      <c r="BB28" s="18"/>
      <c r="BC28" s="1">
        <v>2</v>
      </c>
      <c r="BD28" s="18">
        <f t="shared" si="47"/>
        <v>3.5971223021582736E-3</v>
      </c>
      <c r="BE28" s="18"/>
      <c r="BF28" s="1">
        <v>2</v>
      </c>
      <c r="BG28" s="18">
        <f t="shared" si="48"/>
        <v>3.5335689045936395E-3</v>
      </c>
      <c r="BH28" s="18"/>
      <c r="BI28" s="1">
        <v>2</v>
      </c>
      <c r="BJ28" s="18">
        <f t="shared" si="49"/>
        <v>3.5842293906810036E-3</v>
      </c>
      <c r="BK28" s="18"/>
      <c r="BL28" s="1">
        <v>2</v>
      </c>
      <c r="BM28" s="18">
        <f t="shared" si="50"/>
        <v>3.7105751391465678E-3</v>
      </c>
      <c r="BO28" s="1">
        <v>3</v>
      </c>
      <c r="BP28" s="18">
        <f t="shared" si="51"/>
        <v>5.4249547920433997E-3</v>
      </c>
      <c r="BQ28" s="18"/>
      <c r="BR28" s="1">
        <v>3</v>
      </c>
      <c r="BS28" s="18">
        <f t="shared" si="52"/>
        <v>5.6285178236397749E-3</v>
      </c>
      <c r="BT28" s="18"/>
      <c r="BU28" s="1">
        <v>1</v>
      </c>
      <c r="BV28" s="18">
        <f t="shared" si="53"/>
        <v>1.8832391713747645E-3</v>
      </c>
      <c r="BW28" s="18"/>
      <c r="BX28" s="1">
        <v>0</v>
      </c>
      <c r="BY28" s="18">
        <f t="shared" si="54"/>
        <v>0</v>
      </c>
      <c r="BZ28" s="18"/>
      <c r="CA28" s="1">
        <v>0</v>
      </c>
      <c r="CB28" s="18">
        <f t="shared" si="55"/>
        <v>0</v>
      </c>
      <c r="CC28" s="18"/>
      <c r="CD28" s="1">
        <v>0</v>
      </c>
      <c r="CE28" s="18">
        <f t="shared" si="56"/>
        <v>0</v>
      </c>
      <c r="CF28" s="11"/>
    </row>
    <row r="29" spans="1:84" x14ac:dyDescent="0.25">
      <c r="A29" s="10"/>
      <c r="B29" s="1" t="s">
        <v>14</v>
      </c>
      <c r="D29" s="1">
        <v>0</v>
      </c>
      <c r="E29" s="18">
        <v>0</v>
      </c>
      <c r="F29" s="18"/>
      <c r="G29" s="1">
        <v>3</v>
      </c>
      <c r="H29" s="18">
        <v>6.9999999999999993E-3</v>
      </c>
      <c r="I29" s="18"/>
      <c r="J29" s="1">
        <v>8</v>
      </c>
      <c r="K29" s="18">
        <v>1.6E-2</v>
      </c>
      <c r="L29" s="18"/>
      <c r="M29" s="1">
        <v>3</v>
      </c>
      <c r="N29" s="18">
        <v>6.9999999999999993E-3</v>
      </c>
      <c r="O29" s="18"/>
      <c r="P29" s="1">
        <v>3</v>
      </c>
      <c r="Q29" s="18">
        <f t="shared" si="36"/>
        <v>6.2893081761006293E-3</v>
      </c>
      <c r="R29" s="18"/>
      <c r="S29" s="1">
        <v>2</v>
      </c>
      <c r="T29" s="18">
        <f t="shared" si="37"/>
        <v>3.952569169960474E-3</v>
      </c>
      <c r="U29" s="18"/>
      <c r="V29" s="1">
        <v>2</v>
      </c>
      <c r="W29" s="18">
        <f t="shared" si="38"/>
        <v>4.0322580645161289E-3</v>
      </c>
      <c r="Y29" s="1">
        <v>1</v>
      </c>
      <c r="Z29" s="18">
        <f t="shared" si="39"/>
        <v>1.953125E-3</v>
      </c>
      <c r="AB29" s="1">
        <v>1</v>
      </c>
      <c r="AC29" s="18">
        <f t="shared" si="57"/>
        <v>1.9493177387914229E-3</v>
      </c>
      <c r="AD29" s="18"/>
      <c r="AE29" s="1">
        <v>3</v>
      </c>
      <c r="AF29" s="18">
        <f t="shared" si="40"/>
        <v>5.9880239520958087E-3</v>
      </c>
      <c r="AG29" s="18"/>
      <c r="AH29" s="1">
        <v>3</v>
      </c>
      <c r="AI29" s="18">
        <f t="shared" si="41"/>
        <v>5.9760956175298804E-3</v>
      </c>
      <c r="AJ29" s="18"/>
      <c r="AK29" s="1">
        <v>4</v>
      </c>
      <c r="AL29" s="18">
        <f t="shared" si="58"/>
        <v>7.9207920792079209E-3</v>
      </c>
      <c r="AN29" s="1">
        <v>6</v>
      </c>
      <c r="AO29" s="18">
        <f t="shared" si="42"/>
        <v>1.2096774193548387E-2</v>
      </c>
      <c r="AP29" s="18"/>
      <c r="AQ29" s="1">
        <v>8</v>
      </c>
      <c r="AR29" s="18">
        <f t="shared" si="43"/>
        <v>1.6161616161616162E-2</v>
      </c>
      <c r="AS29" s="18"/>
      <c r="AT29" s="1">
        <v>9</v>
      </c>
      <c r="AU29" s="18">
        <f t="shared" si="44"/>
        <v>1.8108651911468814E-2</v>
      </c>
      <c r="AV29" s="18"/>
      <c r="AW29" s="1">
        <v>6</v>
      </c>
      <c r="AX29" s="18">
        <f t="shared" si="45"/>
        <v>1.2269938650306749E-2</v>
      </c>
      <c r="AY29" s="18"/>
      <c r="AZ29" s="1">
        <v>6</v>
      </c>
      <c r="BA29" s="18">
        <f t="shared" si="46"/>
        <v>1.171875E-2</v>
      </c>
      <c r="BB29" s="18"/>
      <c r="BC29" s="1">
        <v>5</v>
      </c>
      <c r="BD29" s="18">
        <f t="shared" si="47"/>
        <v>8.9928057553956831E-3</v>
      </c>
      <c r="BE29" s="18"/>
      <c r="BF29" s="1">
        <v>5</v>
      </c>
      <c r="BG29" s="18">
        <f t="shared" si="48"/>
        <v>8.8339222614840993E-3</v>
      </c>
      <c r="BH29" s="18"/>
      <c r="BI29" s="1">
        <v>5</v>
      </c>
      <c r="BJ29" s="18">
        <f t="shared" si="49"/>
        <v>8.9605734767025085E-3</v>
      </c>
      <c r="BK29" s="18"/>
      <c r="BL29" s="1">
        <v>3</v>
      </c>
      <c r="BM29" s="18">
        <f t="shared" si="50"/>
        <v>5.5658627087198514E-3</v>
      </c>
      <c r="BO29" s="1">
        <v>2</v>
      </c>
      <c r="BP29" s="18">
        <f t="shared" si="51"/>
        <v>3.616636528028933E-3</v>
      </c>
      <c r="BQ29" s="18"/>
      <c r="BR29" s="1">
        <v>1</v>
      </c>
      <c r="BS29" s="18">
        <f t="shared" si="52"/>
        <v>1.876172607879925E-3</v>
      </c>
      <c r="BT29" s="18"/>
      <c r="BU29" s="1">
        <v>1</v>
      </c>
      <c r="BV29" s="18">
        <f t="shared" si="53"/>
        <v>1.8832391713747645E-3</v>
      </c>
      <c r="BW29" s="18"/>
      <c r="BX29" s="1">
        <v>1</v>
      </c>
      <c r="BY29" s="18">
        <f t="shared" si="54"/>
        <v>1.984126984126984E-3</v>
      </c>
      <c r="BZ29" s="18"/>
      <c r="CA29" s="1">
        <v>1</v>
      </c>
      <c r="CB29" s="18">
        <f t="shared" si="55"/>
        <v>2.0449897750511249E-3</v>
      </c>
      <c r="CC29" s="18"/>
      <c r="CD29" s="1">
        <v>1</v>
      </c>
      <c r="CE29" s="18">
        <f t="shared" si="56"/>
        <v>2.1231422505307855E-3</v>
      </c>
      <c r="CF29" s="11"/>
    </row>
    <row r="30" spans="1:84" x14ac:dyDescent="0.25">
      <c r="A30" s="10"/>
      <c r="B30" s="1" t="s">
        <v>11</v>
      </c>
      <c r="D30" s="1">
        <v>2</v>
      </c>
      <c r="E30" s="18">
        <v>4.0000000000000001E-3</v>
      </c>
      <c r="F30" s="18"/>
      <c r="G30" s="1">
        <v>1</v>
      </c>
      <c r="H30" s="18">
        <v>2E-3</v>
      </c>
      <c r="I30" s="18"/>
      <c r="J30" s="1">
        <v>4</v>
      </c>
      <c r="K30" s="18">
        <v>8.0000000000000002E-3</v>
      </c>
      <c r="L30" s="18"/>
      <c r="M30" s="1">
        <v>0</v>
      </c>
      <c r="N30" s="18">
        <v>0</v>
      </c>
      <c r="O30" s="18"/>
      <c r="P30" s="1">
        <v>0</v>
      </c>
      <c r="Q30" s="18">
        <f t="shared" ref="Q30" si="59">P30/P$32</f>
        <v>0</v>
      </c>
      <c r="R30" s="18"/>
      <c r="S30" s="1">
        <v>0</v>
      </c>
      <c r="T30" s="18">
        <f t="shared" ref="T30" si="60">S30/S$32</f>
        <v>0</v>
      </c>
      <c r="U30" s="18"/>
      <c r="V30" s="1">
        <v>0</v>
      </c>
      <c r="W30" s="18">
        <f t="shared" ref="W30" si="61">V30/V$32</f>
        <v>0</v>
      </c>
      <c r="Y30" s="1">
        <v>0</v>
      </c>
      <c r="Z30" s="18">
        <f t="shared" ref="Z30" si="62">Y30/Y$32</f>
        <v>0</v>
      </c>
      <c r="AB30" s="1">
        <v>0</v>
      </c>
      <c r="AC30" s="18">
        <f t="shared" ref="AC30" si="63">AB30/AB$32</f>
        <v>0</v>
      </c>
      <c r="AD30" s="18"/>
      <c r="AE30" s="1">
        <v>0</v>
      </c>
      <c r="AF30" s="18">
        <f t="shared" ref="AF30" si="64">AE30/AE$32</f>
        <v>0</v>
      </c>
      <c r="AG30" s="18"/>
      <c r="AH30" s="1">
        <v>0</v>
      </c>
      <c r="AI30" s="18">
        <f t="shared" ref="AI30" si="65">AH30/AH$32</f>
        <v>0</v>
      </c>
      <c r="AJ30" s="18"/>
      <c r="AK30" s="1">
        <v>0</v>
      </c>
      <c r="AL30" s="18">
        <f t="shared" ref="AL30" si="66">AK30/AK$32</f>
        <v>0</v>
      </c>
      <c r="AN30" s="1">
        <v>0</v>
      </c>
      <c r="AO30" s="18">
        <f t="shared" ref="AO30" si="67">AN30/AN$32</f>
        <v>0</v>
      </c>
      <c r="AP30" s="18"/>
      <c r="AQ30" s="1">
        <v>1</v>
      </c>
      <c r="AR30" s="18">
        <f t="shared" ref="AR30" si="68">AQ30/AQ$32</f>
        <v>2.0202020202020202E-3</v>
      </c>
      <c r="AS30" s="18"/>
      <c r="AT30" s="1">
        <v>3</v>
      </c>
      <c r="AU30" s="18">
        <f t="shared" ref="AU30" si="69">AT30/AT$32</f>
        <v>6.0362173038229373E-3</v>
      </c>
      <c r="AV30" s="18"/>
      <c r="AW30" s="1">
        <v>0</v>
      </c>
      <c r="AX30" s="18">
        <f t="shared" ref="AX30" si="70">AW30/AW$32</f>
        <v>0</v>
      </c>
      <c r="AY30" s="18"/>
      <c r="AZ30" s="1">
        <v>1</v>
      </c>
      <c r="BA30" s="18">
        <f t="shared" ref="BA30" si="71">AZ30/AZ$32</f>
        <v>1.953125E-3</v>
      </c>
      <c r="BB30" s="18"/>
      <c r="BC30" s="1">
        <v>0</v>
      </c>
      <c r="BD30" s="18">
        <f t="shared" ref="BD30" si="72">BC30/BC$32</f>
        <v>0</v>
      </c>
      <c r="BE30" s="18"/>
      <c r="BF30" s="1">
        <v>0</v>
      </c>
      <c r="BG30" s="18">
        <f t="shared" ref="BG30" si="73">BF30/BF$32</f>
        <v>0</v>
      </c>
      <c r="BH30" s="18"/>
      <c r="BI30" s="1">
        <v>0</v>
      </c>
      <c r="BJ30" s="18">
        <f t="shared" si="49"/>
        <v>0</v>
      </c>
      <c r="BK30" s="18"/>
      <c r="BL30" s="1">
        <v>1</v>
      </c>
      <c r="BM30" s="18">
        <f t="shared" si="50"/>
        <v>1.8552875695732839E-3</v>
      </c>
      <c r="BO30" s="1">
        <v>0</v>
      </c>
      <c r="BP30" s="18">
        <f t="shared" si="51"/>
        <v>0</v>
      </c>
      <c r="BQ30" s="18"/>
      <c r="BR30" s="1">
        <v>0</v>
      </c>
      <c r="BS30" s="18">
        <f t="shared" si="52"/>
        <v>0</v>
      </c>
      <c r="BT30" s="18"/>
      <c r="BU30" s="1">
        <v>0</v>
      </c>
      <c r="BV30" s="18">
        <f t="shared" si="53"/>
        <v>0</v>
      </c>
      <c r="BW30" s="18"/>
      <c r="BX30" s="1">
        <v>0</v>
      </c>
      <c r="BY30" s="18">
        <f t="shared" si="54"/>
        <v>0</v>
      </c>
      <c r="BZ30" s="18"/>
      <c r="CA30" s="1">
        <v>0</v>
      </c>
      <c r="CB30" s="18">
        <f t="shared" si="55"/>
        <v>0</v>
      </c>
      <c r="CC30" s="18"/>
      <c r="CD30" s="1">
        <v>0</v>
      </c>
      <c r="CE30" s="18">
        <f t="shared" si="56"/>
        <v>0</v>
      </c>
      <c r="CF30" s="11"/>
    </row>
    <row r="31" spans="1:84" x14ac:dyDescent="0.25">
      <c r="A31" s="10"/>
      <c r="B31" s="1" t="s">
        <v>43</v>
      </c>
      <c r="D31" s="1">
        <v>0</v>
      </c>
      <c r="E31" s="18">
        <v>4.0000000000000001E-3</v>
      </c>
      <c r="F31" s="18"/>
      <c r="G31" s="1">
        <v>0</v>
      </c>
      <c r="H31" s="18">
        <v>2E-3</v>
      </c>
      <c r="I31" s="18"/>
      <c r="J31" s="1">
        <v>0</v>
      </c>
      <c r="K31" s="18">
        <v>8.0000000000000002E-3</v>
      </c>
      <c r="L31" s="18"/>
      <c r="M31" s="1">
        <v>0</v>
      </c>
      <c r="N31" s="18">
        <v>0</v>
      </c>
      <c r="O31" s="18"/>
      <c r="P31" s="1">
        <v>0</v>
      </c>
      <c r="Q31" s="18">
        <f t="shared" si="36"/>
        <v>0</v>
      </c>
      <c r="R31" s="18"/>
      <c r="S31" s="1">
        <v>0</v>
      </c>
      <c r="T31" s="18">
        <f t="shared" si="37"/>
        <v>0</v>
      </c>
      <c r="U31" s="18"/>
      <c r="V31" s="1">
        <v>0</v>
      </c>
      <c r="W31" s="18">
        <f t="shared" si="38"/>
        <v>0</v>
      </c>
      <c r="Y31" s="1">
        <v>0</v>
      </c>
      <c r="Z31" s="18">
        <f t="shared" si="39"/>
        <v>0</v>
      </c>
      <c r="AB31" s="1">
        <v>0</v>
      </c>
      <c r="AC31" s="18">
        <f t="shared" si="57"/>
        <v>0</v>
      </c>
      <c r="AD31" s="18"/>
      <c r="AE31" s="1">
        <v>0</v>
      </c>
      <c r="AF31" s="18">
        <f t="shared" si="40"/>
        <v>0</v>
      </c>
      <c r="AG31" s="18"/>
      <c r="AH31" s="1">
        <v>0</v>
      </c>
      <c r="AI31" s="18">
        <f t="shared" si="41"/>
        <v>0</v>
      </c>
      <c r="AJ31" s="18"/>
      <c r="AK31" s="1">
        <v>0</v>
      </c>
      <c r="AL31" s="18">
        <f t="shared" si="58"/>
        <v>0</v>
      </c>
      <c r="AN31" s="1">
        <v>0</v>
      </c>
      <c r="AO31" s="18">
        <f t="shared" si="42"/>
        <v>0</v>
      </c>
      <c r="AP31" s="18"/>
      <c r="AQ31" s="1">
        <v>0</v>
      </c>
      <c r="AR31" s="18">
        <f t="shared" si="43"/>
        <v>0</v>
      </c>
      <c r="AS31" s="18"/>
      <c r="AT31" s="1">
        <v>0</v>
      </c>
      <c r="AU31" s="18">
        <f t="shared" si="44"/>
        <v>0</v>
      </c>
      <c r="AV31" s="18"/>
      <c r="AW31" s="1">
        <v>0</v>
      </c>
      <c r="AX31" s="18">
        <f t="shared" si="45"/>
        <v>0</v>
      </c>
      <c r="AY31" s="18"/>
      <c r="AZ31" s="1">
        <v>0</v>
      </c>
      <c r="BA31" s="18">
        <f t="shared" si="46"/>
        <v>0</v>
      </c>
      <c r="BB31" s="18"/>
      <c r="BC31" s="1">
        <v>0</v>
      </c>
      <c r="BD31" s="18">
        <f t="shared" si="47"/>
        <v>0</v>
      </c>
      <c r="BE31" s="18"/>
      <c r="BF31" s="1">
        <v>0</v>
      </c>
      <c r="BG31" s="18">
        <f t="shared" si="48"/>
        <v>0</v>
      </c>
      <c r="BH31" s="18"/>
      <c r="BI31" s="1">
        <v>0</v>
      </c>
      <c r="BJ31" s="18">
        <f t="shared" si="49"/>
        <v>0</v>
      </c>
      <c r="BK31" s="18"/>
      <c r="BL31" s="1">
        <v>0</v>
      </c>
      <c r="BM31" s="18">
        <f t="shared" si="50"/>
        <v>0</v>
      </c>
      <c r="BO31" s="1">
        <v>0</v>
      </c>
      <c r="BP31" s="18">
        <f t="shared" si="51"/>
        <v>0</v>
      </c>
      <c r="BQ31" s="18"/>
      <c r="BR31" s="1">
        <v>0</v>
      </c>
      <c r="BS31" s="18">
        <f t="shared" si="52"/>
        <v>0</v>
      </c>
      <c r="BT31" s="18"/>
      <c r="BU31" s="1">
        <v>3</v>
      </c>
      <c r="BV31" s="18">
        <f t="shared" si="53"/>
        <v>5.6497175141242938E-3</v>
      </c>
      <c r="BW31" s="18"/>
      <c r="BX31" s="1">
        <v>4</v>
      </c>
      <c r="BY31" s="18">
        <f t="shared" si="54"/>
        <v>7.9365079365079361E-3</v>
      </c>
      <c r="BZ31" s="18"/>
      <c r="CA31" s="1">
        <v>6</v>
      </c>
      <c r="CB31" s="18">
        <f t="shared" si="55"/>
        <v>1.2269938650306749E-2</v>
      </c>
      <c r="CC31" s="18"/>
      <c r="CD31" s="1">
        <v>4</v>
      </c>
      <c r="CE31" s="18">
        <f t="shared" si="56"/>
        <v>8.4925690021231421E-3</v>
      </c>
      <c r="CF31" s="11"/>
    </row>
    <row r="32" spans="1:84" ht="12" thickBot="1" x14ac:dyDescent="0.3">
      <c r="A32" s="10"/>
      <c r="B32" s="1" t="s">
        <v>12</v>
      </c>
      <c r="D32" s="21">
        <v>440</v>
      </c>
      <c r="E32" s="22">
        <v>1</v>
      </c>
      <c r="F32" s="18"/>
      <c r="G32" s="21">
        <v>465</v>
      </c>
      <c r="H32" s="22">
        <v>1</v>
      </c>
      <c r="I32" s="18"/>
      <c r="J32" s="21">
        <v>496</v>
      </c>
      <c r="K32" s="22">
        <v>1</v>
      </c>
      <c r="L32" s="18"/>
      <c r="M32" s="21">
        <v>460</v>
      </c>
      <c r="N32" s="22">
        <v>1</v>
      </c>
      <c r="O32" s="18"/>
      <c r="P32" s="21">
        <f>SUM(P22:P31)</f>
        <v>477</v>
      </c>
      <c r="Q32" s="22">
        <f t="shared" si="36"/>
        <v>1</v>
      </c>
      <c r="R32" s="18"/>
      <c r="S32" s="21">
        <f>SUM(S22:S31)</f>
        <v>506</v>
      </c>
      <c r="T32" s="22">
        <f t="shared" si="37"/>
        <v>1</v>
      </c>
      <c r="U32" s="18"/>
      <c r="V32" s="21">
        <f>SUM(V22:V31)</f>
        <v>496</v>
      </c>
      <c r="W32" s="22">
        <f t="shared" si="38"/>
        <v>1</v>
      </c>
      <c r="Y32" s="21">
        <f>SUM(Y22:Y31)</f>
        <v>512</v>
      </c>
      <c r="Z32" s="22">
        <f t="shared" si="39"/>
        <v>1</v>
      </c>
      <c r="AB32" s="21">
        <f>SUM(AB22:AB31)</f>
        <v>513</v>
      </c>
      <c r="AC32" s="22">
        <f t="shared" si="57"/>
        <v>1</v>
      </c>
      <c r="AD32" s="18"/>
      <c r="AE32" s="21">
        <f>SUM(AE22:AE31)</f>
        <v>501</v>
      </c>
      <c r="AF32" s="22">
        <f t="shared" si="40"/>
        <v>1</v>
      </c>
      <c r="AG32" s="18"/>
      <c r="AH32" s="21">
        <f>SUM(AH22:AH31)</f>
        <v>502</v>
      </c>
      <c r="AI32" s="22">
        <f t="shared" si="41"/>
        <v>1</v>
      </c>
      <c r="AJ32" s="18"/>
      <c r="AK32" s="21">
        <f>SUM(AK22:AK31)</f>
        <v>505</v>
      </c>
      <c r="AL32" s="22">
        <f t="shared" si="58"/>
        <v>1</v>
      </c>
      <c r="AN32" s="21">
        <f>SUM(AN22:AN31)</f>
        <v>496</v>
      </c>
      <c r="AO32" s="22">
        <f t="shared" si="42"/>
        <v>1</v>
      </c>
      <c r="AP32" s="18"/>
      <c r="AQ32" s="21">
        <f>SUM(AQ22:AQ31)</f>
        <v>495</v>
      </c>
      <c r="AR32" s="22">
        <f t="shared" si="43"/>
        <v>1</v>
      </c>
      <c r="AS32" s="18"/>
      <c r="AT32" s="21">
        <f>SUM(AT22:AT31)</f>
        <v>497</v>
      </c>
      <c r="AU32" s="22">
        <f t="shared" si="44"/>
        <v>1</v>
      </c>
      <c r="AV32" s="18"/>
      <c r="AW32" s="21">
        <f>SUM(AW22:AW31)</f>
        <v>489</v>
      </c>
      <c r="AX32" s="22">
        <f t="shared" si="45"/>
        <v>1</v>
      </c>
      <c r="AY32" s="18"/>
      <c r="AZ32" s="21">
        <f>SUM(AZ22:AZ31)</f>
        <v>512</v>
      </c>
      <c r="BA32" s="22">
        <f t="shared" si="46"/>
        <v>1</v>
      </c>
      <c r="BB32" s="18"/>
      <c r="BC32" s="21">
        <f>SUM(BC22:BC31)</f>
        <v>556</v>
      </c>
      <c r="BD32" s="22">
        <f t="shared" si="47"/>
        <v>1</v>
      </c>
      <c r="BE32" s="18"/>
      <c r="BF32" s="21">
        <f>SUM(BF22:BF31)</f>
        <v>566</v>
      </c>
      <c r="BG32" s="22">
        <f t="shared" si="48"/>
        <v>1</v>
      </c>
      <c r="BH32" s="18"/>
      <c r="BI32" s="21">
        <f>SUM(BI22:BI31)</f>
        <v>558</v>
      </c>
      <c r="BJ32" s="22">
        <f t="shared" si="49"/>
        <v>1</v>
      </c>
      <c r="BK32" s="18"/>
      <c r="BL32" s="21">
        <f>SUM(BL22:BL31)</f>
        <v>539</v>
      </c>
      <c r="BM32" s="22">
        <f t="shared" si="50"/>
        <v>1</v>
      </c>
      <c r="BO32" s="21">
        <f>SUM(BO22:BO31)</f>
        <v>553</v>
      </c>
      <c r="BP32" s="22">
        <f t="shared" si="51"/>
        <v>1</v>
      </c>
      <c r="BQ32" s="18"/>
      <c r="BR32" s="21">
        <f>SUM(BR22:BR31)</f>
        <v>533</v>
      </c>
      <c r="BS32" s="22">
        <f t="shared" si="52"/>
        <v>1</v>
      </c>
      <c r="BT32" s="18"/>
      <c r="BU32" s="21">
        <f>SUM(BU22:BU31)</f>
        <v>531</v>
      </c>
      <c r="BV32" s="22">
        <f t="shared" si="53"/>
        <v>1</v>
      </c>
      <c r="BW32" s="18"/>
      <c r="BX32" s="21">
        <f>SUM(BX22:BX31)</f>
        <v>504</v>
      </c>
      <c r="BY32" s="22">
        <f t="shared" si="54"/>
        <v>1</v>
      </c>
      <c r="BZ32" s="18"/>
      <c r="CA32" s="21">
        <f>SUM(CA22:CA31)</f>
        <v>489</v>
      </c>
      <c r="CB32" s="22">
        <f t="shared" si="55"/>
        <v>1</v>
      </c>
      <c r="CC32" s="18"/>
      <c r="CD32" s="21">
        <f>SUM(CD22:CD31)</f>
        <v>471</v>
      </c>
      <c r="CE32" s="22">
        <f t="shared" si="56"/>
        <v>1</v>
      </c>
      <c r="CF32" s="11"/>
    </row>
    <row r="33" spans="1:84" ht="12" thickTop="1" x14ac:dyDescent="0.25">
      <c r="A33" s="10"/>
      <c r="E33" s="18"/>
      <c r="F33" s="18"/>
      <c r="H33" s="18"/>
      <c r="I33" s="18"/>
      <c r="J33" s="18"/>
      <c r="K33" s="18"/>
      <c r="L33" s="18"/>
      <c r="N33" s="18"/>
      <c r="O33" s="18"/>
      <c r="Q33" s="18"/>
      <c r="R33" s="18"/>
      <c r="T33" s="18"/>
      <c r="U33" s="18"/>
      <c r="V33" s="18"/>
      <c r="W33" s="18"/>
      <c r="CF33" s="11"/>
    </row>
    <row r="34" spans="1:84" x14ac:dyDescent="0.25">
      <c r="A34" s="10"/>
      <c r="E34" s="18"/>
      <c r="F34" s="18"/>
      <c r="H34" s="18"/>
      <c r="I34" s="18"/>
      <c r="J34" s="18"/>
      <c r="K34" s="18"/>
      <c r="L34" s="18"/>
      <c r="N34" s="18"/>
      <c r="O34" s="18"/>
      <c r="Q34" s="18"/>
      <c r="R34" s="18"/>
      <c r="CF34" s="11"/>
    </row>
    <row r="35" spans="1:84" s="2" customFormat="1" x14ac:dyDescent="0.25">
      <c r="A35" s="14"/>
      <c r="F35" s="27"/>
      <c r="I35" s="27"/>
      <c r="J35" s="27"/>
      <c r="K35" s="27"/>
      <c r="L35" s="27"/>
      <c r="R35" s="27"/>
      <c r="U35" s="27"/>
      <c r="V35" s="29"/>
      <c r="W35" s="29"/>
      <c r="AD35" s="27"/>
      <c r="AG35" s="27"/>
      <c r="AP35" s="27"/>
      <c r="AQ35" s="29"/>
      <c r="AR35" s="29"/>
      <c r="AS35" s="27"/>
      <c r="AV35" s="27"/>
      <c r="AY35" s="27"/>
      <c r="BB35" s="27"/>
      <c r="BE35" s="27"/>
      <c r="BH35" s="27"/>
      <c r="BK35" s="27"/>
      <c r="BQ35" s="27"/>
      <c r="BR35" s="29" t="s">
        <v>48</v>
      </c>
      <c r="BS35" s="29"/>
      <c r="BT35" s="27"/>
      <c r="BU35" s="29" t="s">
        <v>49</v>
      </c>
      <c r="BV35" s="29"/>
      <c r="BW35" s="27"/>
      <c r="BX35" s="29" t="s">
        <v>50</v>
      </c>
      <c r="BY35" s="29"/>
      <c r="BZ35" s="27"/>
      <c r="CA35" s="29" t="s">
        <v>51</v>
      </c>
      <c r="CB35" s="29"/>
      <c r="CC35" s="27"/>
      <c r="CD35" s="29" t="s">
        <v>52</v>
      </c>
      <c r="CE35" s="29"/>
      <c r="CF35" s="15"/>
    </row>
    <row r="36" spans="1:84" s="2" customFormat="1" x14ac:dyDescent="0.25">
      <c r="A36" s="14"/>
      <c r="F36" s="16"/>
      <c r="I36" s="16"/>
      <c r="J36" s="16"/>
      <c r="K36" s="16"/>
      <c r="L36" s="16"/>
      <c r="R36" s="16"/>
      <c r="U36" s="16"/>
      <c r="V36" s="16"/>
      <c r="W36" s="16"/>
      <c r="AD36" s="16"/>
      <c r="AG36" s="16"/>
      <c r="AP36" s="16"/>
      <c r="AQ36" s="16"/>
      <c r="AR36" s="16"/>
      <c r="AS36" s="16"/>
      <c r="AV36" s="16"/>
      <c r="AY36" s="16"/>
      <c r="BB36" s="16"/>
      <c r="BE36" s="16"/>
      <c r="BH36" s="16"/>
      <c r="BK36" s="16"/>
      <c r="BQ36" s="16"/>
      <c r="BR36" s="3" t="s">
        <v>21</v>
      </c>
      <c r="BS36" s="3" t="s">
        <v>5</v>
      </c>
      <c r="BT36" s="16"/>
      <c r="BU36" s="3" t="s">
        <v>21</v>
      </c>
      <c r="BV36" s="3" t="s">
        <v>5</v>
      </c>
      <c r="BW36" s="16"/>
      <c r="BX36" s="3" t="s">
        <v>21</v>
      </c>
      <c r="BY36" s="3" t="s">
        <v>5</v>
      </c>
      <c r="BZ36" s="16"/>
      <c r="CA36" s="3" t="s">
        <v>21</v>
      </c>
      <c r="CB36" s="3" t="s">
        <v>5</v>
      </c>
      <c r="CC36" s="16"/>
      <c r="CD36" s="3" t="s">
        <v>21</v>
      </c>
      <c r="CE36" s="3" t="s">
        <v>5</v>
      </c>
      <c r="CF36" s="15"/>
    </row>
    <row r="37" spans="1:84" x14ac:dyDescent="0.25">
      <c r="A37" s="10"/>
      <c r="B37" s="17" t="s">
        <v>31</v>
      </c>
      <c r="C37" s="17"/>
      <c r="CF37" s="11"/>
    </row>
    <row r="38" spans="1:84" x14ac:dyDescent="0.25">
      <c r="A38" s="10"/>
      <c r="B38" s="1" t="s">
        <v>6</v>
      </c>
      <c r="F38" s="18"/>
      <c r="I38" s="18"/>
      <c r="J38" s="18"/>
      <c r="K38" s="18"/>
      <c r="L38" s="18"/>
      <c r="R38" s="18"/>
      <c r="U38" s="18"/>
      <c r="W38" s="18"/>
      <c r="AD38" s="18"/>
      <c r="AG38" s="18"/>
      <c r="AP38" s="18"/>
      <c r="AR38" s="18"/>
      <c r="AS38" s="18"/>
      <c r="AV38" s="18"/>
      <c r="AY38" s="18"/>
      <c r="BB38" s="18"/>
      <c r="BE38" s="18"/>
      <c r="BH38" s="18"/>
      <c r="BK38" s="18"/>
      <c r="BQ38" s="18"/>
      <c r="BR38" s="1">
        <v>244</v>
      </c>
      <c r="BS38" s="18">
        <f t="shared" ref="BS38:BS46" si="74">BR38/BR$46</f>
        <v>0.94208494208494209</v>
      </c>
      <c r="BT38" s="18"/>
      <c r="BU38" s="1">
        <v>235</v>
      </c>
      <c r="BV38" s="18">
        <f t="shared" ref="BV38:BV46" si="75">BU38/BU$46</f>
        <v>0.94</v>
      </c>
      <c r="BW38" s="18"/>
      <c r="BX38" s="1">
        <v>221</v>
      </c>
      <c r="BY38" s="18">
        <f t="shared" ref="BY38:BY46" si="76">BX38/BX$46</f>
        <v>0.93644067796610164</v>
      </c>
      <c r="BZ38" s="18"/>
      <c r="CA38" s="1">
        <v>209</v>
      </c>
      <c r="CB38" s="18">
        <f t="shared" ref="CB38:CB46" si="77">CA38/CA$46</f>
        <v>0.9330357142857143</v>
      </c>
      <c r="CC38" s="18"/>
      <c r="CD38" s="1">
        <v>219</v>
      </c>
      <c r="CE38" s="18">
        <f t="shared" ref="CE38:CE46" si="78">CD38/CD$46</f>
        <v>0.93191489361702129</v>
      </c>
      <c r="CF38" s="11"/>
    </row>
    <row r="39" spans="1:84" x14ac:dyDescent="0.25">
      <c r="A39" s="10"/>
      <c r="B39" s="1" t="s">
        <v>7</v>
      </c>
      <c r="F39" s="18"/>
      <c r="I39" s="18"/>
      <c r="J39" s="18"/>
      <c r="K39" s="18"/>
      <c r="L39" s="18"/>
      <c r="R39" s="18"/>
      <c r="U39" s="18"/>
      <c r="W39" s="18"/>
      <c r="AD39" s="18"/>
      <c r="AG39" s="18"/>
      <c r="AP39" s="18"/>
      <c r="AR39" s="18"/>
      <c r="AS39" s="18"/>
      <c r="AV39" s="18"/>
      <c r="AY39" s="18"/>
      <c r="BB39" s="18"/>
      <c r="BE39" s="18"/>
      <c r="BH39" s="18"/>
      <c r="BK39" s="18"/>
      <c r="BQ39" s="18"/>
      <c r="BR39" s="1">
        <v>0</v>
      </c>
      <c r="BS39" s="18">
        <f t="shared" si="74"/>
        <v>0</v>
      </c>
      <c r="BT39" s="18"/>
      <c r="BU39" s="1">
        <v>0</v>
      </c>
      <c r="BV39" s="18">
        <f t="shared" si="75"/>
        <v>0</v>
      </c>
      <c r="BW39" s="18"/>
      <c r="BX39" s="1">
        <v>0</v>
      </c>
      <c r="BY39" s="18">
        <f t="shared" si="76"/>
        <v>0</v>
      </c>
      <c r="BZ39" s="18"/>
      <c r="CA39" s="1">
        <v>0</v>
      </c>
      <c r="CB39" s="18">
        <f t="shared" si="77"/>
        <v>0</v>
      </c>
      <c r="CC39" s="18"/>
      <c r="CD39" s="1">
        <v>0</v>
      </c>
      <c r="CE39" s="18">
        <f t="shared" si="78"/>
        <v>0</v>
      </c>
      <c r="CF39" s="11"/>
    </row>
    <row r="40" spans="1:84" x14ac:dyDescent="0.25">
      <c r="A40" s="10"/>
      <c r="B40" s="1" t="s">
        <v>9</v>
      </c>
      <c r="F40" s="18"/>
      <c r="I40" s="18"/>
      <c r="J40" s="18"/>
      <c r="K40" s="18"/>
      <c r="L40" s="18"/>
      <c r="R40" s="18"/>
      <c r="U40" s="18"/>
      <c r="W40" s="18"/>
      <c r="AD40" s="18"/>
      <c r="AG40" s="18"/>
      <c r="AP40" s="18"/>
      <c r="AR40" s="18"/>
      <c r="AS40" s="18"/>
      <c r="AV40" s="18"/>
      <c r="AY40" s="18"/>
      <c r="BB40" s="18"/>
      <c r="BE40" s="18"/>
      <c r="BH40" s="18"/>
      <c r="BK40" s="18"/>
      <c r="BQ40" s="18"/>
      <c r="BR40" s="1">
        <v>0</v>
      </c>
      <c r="BS40" s="18">
        <f t="shared" si="74"/>
        <v>0</v>
      </c>
      <c r="BT40" s="18"/>
      <c r="BU40" s="1">
        <v>0</v>
      </c>
      <c r="BV40" s="18">
        <f t="shared" si="75"/>
        <v>0</v>
      </c>
      <c r="BW40" s="18"/>
      <c r="BX40" s="1">
        <v>0</v>
      </c>
      <c r="BY40" s="18">
        <f t="shared" si="76"/>
        <v>0</v>
      </c>
      <c r="BZ40" s="18"/>
      <c r="CA40" s="1">
        <v>0</v>
      </c>
      <c r="CB40" s="18">
        <f t="shared" si="77"/>
        <v>0</v>
      </c>
      <c r="CC40" s="18"/>
      <c r="CD40" s="1">
        <v>0</v>
      </c>
      <c r="CE40" s="18">
        <f t="shared" si="78"/>
        <v>0</v>
      </c>
      <c r="CF40" s="11"/>
    </row>
    <row r="41" spans="1:84" x14ac:dyDescent="0.25">
      <c r="A41" s="10"/>
      <c r="B41" s="1" t="s">
        <v>8</v>
      </c>
      <c r="F41" s="18"/>
      <c r="I41" s="18"/>
      <c r="J41" s="18"/>
      <c r="K41" s="18"/>
      <c r="L41" s="18"/>
      <c r="R41" s="18"/>
      <c r="U41" s="18"/>
      <c r="W41" s="18"/>
      <c r="AD41" s="18"/>
      <c r="AG41" s="18"/>
      <c r="AP41" s="18"/>
      <c r="AR41" s="18"/>
      <c r="AS41" s="18"/>
      <c r="AV41" s="18"/>
      <c r="AY41" s="18"/>
      <c r="BB41" s="18"/>
      <c r="BE41" s="18"/>
      <c r="BH41" s="18"/>
      <c r="BK41" s="18"/>
      <c r="BQ41" s="18"/>
      <c r="BR41" s="1">
        <v>15</v>
      </c>
      <c r="BS41" s="18">
        <f t="shared" si="74"/>
        <v>5.7915057915057917E-2</v>
      </c>
      <c r="BT41" s="18"/>
      <c r="BU41" s="1">
        <v>14</v>
      </c>
      <c r="BV41" s="18">
        <f t="shared" si="75"/>
        <v>5.6000000000000001E-2</v>
      </c>
      <c r="BW41" s="18"/>
      <c r="BX41" s="1">
        <v>14</v>
      </c>
      <c r="BY41" s="18">
        <f t="shared" si="76"/>
        <v>5.9322033898305086E-2</v>
      </c>
      <c r="BZ41" s="18"/>
      <c r="CA41" s="1">
        <v>14</v>
      </c>
      <c r="CB41" s="18">
        <f t="shared" si="77"/>
        <v>6.25E-2</v>
      </c>
      <c r="CC41" s="18"/>
      <c r="CD41" s="1">
        <v>15</v>
      </c>
      <c r="CE41" s="18">
        <f t="shared" si="78"/>
        <v>6.3829787234042548E-2</v>
      </c>
      <c r="CF41" s="11"/>
    </row>
    <row r="42" spans="1:84" x14ac:dyDescent="0.25">
      <c r="A42" s="10"/>
      <c r="B42" s="1" t="s">
        <v>10</v>
      </c>
      <c r="F42" s="18"/>
      <c r="I42" s="18"/>
      <c r="J42" s="18"/>
      <c r="K42" s="18"/>
      <c r="L42" s="18"/>
      <c r="R42" s="18"/>
      <c r="U42" s="18"/>
      <c r="W42" s="18"/>
      <c r="AD42" s="18"/>
      <c r="AG42" s="18"/>
      <c r="AP42" s="18"/>
      <c r="AR42" s="18"/>
      <c r="AS42" s="18"/>
      <c r="AV42" s="18"/>
      <c r="AY42" s="18"/>
      <c r="BB42" s="18"/>
      <c r="BE42" s="18"/>
      <c r="BH42" s="18"/>
      <c r="BK42" s="18"/>
      <c r="BQ42" s="18"/>
      <c r="BR42" s="1">
        <v>0</v>
      </c>
      <c r="BS42" s="18">
        <f t="shared" si="74"/>
        <v>0</v>
      </c>
      <c r="BT42" s="18"/>
      <c r="BU42" s="1">
        <v>1</v>
      </c>
      <c r="BV42" s="18">
        <f t="shared" si="75"/>
        <v>4.0000000000000001E-3</v>
      </c>
      <c r="BW42" s="18"/>
      <c r="BX42" s="1">
        <v>1</v>
      </c>
      <c r="BY42" s="18">
        <f t="shared" si="76"/>
        <v>4.2372881355932203E-3</v>
      </c>
      <c r="BZ42" s="18"/>
      <c r="CA42" s="1">
        <v>1</v>
      </c>
      <c r="CB42" s="18">
        <f t="shared" si="77"/>
        <v>4.464285714285714E-3</v>
      </c>
      <c r="CC42" s="18"/>
      <c r="CD42" s="1">
        <v>1</v>
      </c>
      <c r="CE42" s="18">
        <f t="shared" si="78"/>
        <v>4.2553191489361703E-3</v>
      </c>
      <c r="CF42" s="11"/>
    </row>
    <row r="43" spans="1:84" x14ac:dyDescent="0.25">
      <c r="A43" s="10"/>
      <c r="B43" s="1" t="s">
        <v>44</v>
      </c>
      <c r="F43" s="18"/>
      <c r="I43" s="18"/>
      <c r="J43" s="18"/>
      <c r="K43" s="18"/>
      <c r="L43" s="18"/>
      <c r="R43" s="18"/>
      <c r="U43" s="18"/>
      <c r="W43" s="18"/>
      <c r="AD43" s="18"/>
      <c r="AG43" s="18"/>
      <c r="AP43" s="18"/>
      <c r="AR43" s="18"/>
      <c r="AS43" s="18"/>
      <c r="AV43" s="18"/>
      <c r="AY43" s="18"/>
      <c r="BB43" s="18"/>
      <c r="BE43" s="18"/>
      <c r="BH43" s="18"/>
      <c r="BK43" s="18"/>
      <c r="BQ43" s="18"/>
      <c r="BR43" s="1">
        <v>0</v>
      </c>
      <c r="BS43" s="18">
        <f t="shared" si="74"/>
        <v>0</v>
      </c>
      <c r="BT43" s="18"/>
      <c r="BU43" s="1">
        <v>0</v>
      </c>
      <c r="BV43" s="18">
        <f t="shared" si="75"/>
        <v>0</v>
      </c>
      <c r="BW43" s="18"/>
      <c r="BX43" s="1">
        <v>0</v>
      </c>
      <c r="BY43" s="18">
        <f t="shared" si="76"/>
        <v>0</v>
      </c>
      <c r="BZ43" s="18"/>
      <c r="CA43" s="1">
        <v>0</v>
      </c>
      <c r="CB43" s="18">
        <f t="shared" si="77"/>
        <v>0</v>
      </c>
      <c r="CC43" s="18"/>
      <c r="CD43" s="1">
        <v>0</v>
      </c>
      <c r="CE43" s="18">
        <f t="shared" si="78"/>
        <v>0</v>
      </c>
      <c r="CF43" s="11"/>
    </row>
    <row r="44" spans="1:84" x14ac:dyDescent="0.25">
      <c r="A44" s="10"/>
      <c r="B44" s="1" t="s">
        <v>11</v>
      </c>
      <c r="F44" s="18"/>
      <c r="I44" s="18"/>
      <c r="J44" s="18"/>
      <c r="K44" s="18"/>
      <c r="L44" s="18"/>
      <c r="R44" s="18"/>
      <c r="U44" s="18"/>
      <c r="W44" s="18"/>
      <c r="AD44" s="18"/>
      <c r="AG44" s="18"/>
      <c r="AP44" s="18"/>
      <c r="AR44" s="18"/>
      <c r="AS44" s="18"/>
      <c r="AV44" s="18"/>
      <c r="AY44" s="18"/>
      <c r="BB44" s="18"/>
      <c r="BE44" s="18"/>
      <c r="BH44" s="18"/>
      <c r="BK44" s="18"/>
      <c r="BQ44" s="18"/>
      <c r="BR44" s="1">
        <v>0</v>
      </c>
      <c r="BS44" s="18">
        <f t="shared" si="74"/>
        <v>0</v>
      </c>
      <c r="BT44" s="18"/>
      <c r="BU44" s="1">
        <v>0</v>
      </c>
      <c r="BV44" s="18">
        <f t="shared" si="75"/>
        <v>0</v>
      </c>
      <c r="BW44" s="18"/>
      <c r="BX44" s="1">
        <v>0</v>
      </c>
      <c r="BY44" s="18">
        <f t="shared" si="76"/>
        <v>0</v>
      </c>
      <c r="BZ44" s="18"/>
      <c r="CA44" s="1">
        <v>0</v>
      </c>
      <c r="CB44" s="18">
        <f t="shared" si="77"/>
        <v>0</v>
      </c>
      <c r="CC44" s="18"/>
      <c r="CD44" s="1">
        <v>0</v>
      </c>
      <c r="CE44" s="18">
        <f t="shared" si="78"/>
        <v>0</v>
      </c>
      <c r="CF44" s="11"/>
    </row>
    <row r="45" spans="1:84" x14ac:dyDescent="0.25">
      <c r="A45" s="10"/>
      <c r="B45" s="1" t="s">
        <v>43</v>
      </c>
      <c r="F45" s="18"/>
      <c r="I45" s="18"/>
      <c r="J45" s="18"/>
      <c r="K45" s="18"/>
      <c r="L45" s="18"/>
      <c r="R45" s="18"/>
      <c r="U45" s="18"/>
      <c r="W45" s="18"/>
      <c r="AD45" s="18"/>
      <c r="AG45" s="18"/>
      <c r="AP45" s="18"/>
      <c r="AR45" s="18"/>
      <c r="AS45" s="18"/>
      <c r="AV45" s="18"/>
      <c r="AY45" s="18"/>
      <c r="BB45" s="18"/>
      <c r="BE45" s="18"/>
      <c r="BH45" s="18"/>
      <c r="BK45" s="18"/>
      <c r="BQ45" s="18"/>
      <c r="BR45" s="1">
        <v>0</v>
      </c>
      <c r="BS45" s="18">
        <f t="shared" si="74"/>
        <v>0</v>
      </c>
      <c r="BT45" s="18"/>
      <c r="BU45" s="1">
        <v>0</v>
      </c>
      <c r="BV45" s="18">
        <f t="shared" si="75"/>
        <v>0</v>
      </c>
      <c r="BW45" s="18"/>
      <c r="BX45" s="1">
        <v>0</v>
      </c>
      <c r="BY45" s="18">
        <f t="shared" si="76"/>
        <v>0</v>
      </c>
      <c r="BZ45" s="18"/>
      <c r="CA45" s="1">
        <v>0</v>
      </c>
      <c r="CB45" s="18">
        <f t="shared" si="77"/>
        <v>0</v>
      </c>
      <c r="CC45" s="18"/>
      <c r="CD45" s="1">
        <v>0</v>
      </c>
      <c r="CE45" s="18">
        <f t="shared" si="78"/>
        <v>0</v>
      </c>
      <c r="CF45" s="11"/>
    </row>
    <row r="46" spans="1:84" ht="12" thickBot="1" x14ac:dyDescent="0.3">
      <c r="A46" s="10"/>
      <c r="B46" s="1" t="s">
        <v>12</v>
      </c>
      <c r="F46" s="18"/>
      <c r="I46" s="18"/>
      <c r="J46" s="18"/>
      <c r="K46" s="18"/>
      <c r="L46" s="18"/>
      <c r="R46" s="18"/>
      <c r="U46" s="18"/>
      <c r="W46" s="18"/>
      <c r="AD46" s="18"/>
      <c r="AG46" s="18"/>
      <c r="AP46" s="18"/>
      <c r="AR46" s="18"/>
      <c r="AS46" s="18"/>
      <c r="AV46" s="18"/>
      <c r="AY46" s="18"/>
      <c r="BB46" s="18"/>
      <c r="BE46" s="18"/>
      <c r="BH46" s="18"/>
      <c r="BK46" s="18"/>
      <c r="BQ46" s="18"/>
      <c r="BR46" s="21">
        <f>SUM(BR38:BR45)</f>
        <v>259</v>
      </c>
      <c r="BS46" s="22">
        <f t="shared" si="74"/>
        <v>1</v>
      </c>
      <c r="BT46" s="18"/>
      <c r="BU46" s="21">
        <f>SUM(BU38:BU45)</f>
        <v>250</v>
      </c>
      <c r="BV46" s="22">
        <f t="shared" si="75"/>
        <v>1</v>
      </c>
      <c r="BW46" s="18"/>
      <c r="BX46" s="21">
        <f>SUM(BX38:BX45)</f>
        <v>236</v>
      </c>
      <c r="BY46" s="22">
        <f t="shared" si="76"/>
        <v>1</v>
      </c>
      <c r="BZ46" s="18"/>
      <c r="CA46" s="21">
        <f>SUM(CA38:CA45)</f>
        <v>224</v>
      </c>
      <c r="CB46" s="22">
        <f t="shared" si="77"/>
        <v>1</v>
      </c>
      <c r="CC46" s="18"/>
      <c r="CD46" s="21">
        <f>SUM(CD38:CD45)</f>
        <v>235</v>
      </c>
      <c r="CE46" s="22">
        <f t="shared" si="78"/>
        <v>1</v>
      </c>
      <c r="CF46" s="11"/>
    </row>
    <row r="47" spans="1:84" ht="12" thickTop="1" x14ac:dyDescent="0.25">
      <c r="A47" s="10"/>
      <c r="F47" s="18"/>
      <c r="I47" s="18"/>
      <c r="J47" s="18"/>
      <c r="K47" s="18"/>
      <c r="L47" s="18"/>
      <c r="R47" s="18"/>
      <c r="U47" s="18"/>
      <c r="W47" s="18"/>
      <c r="AD47" s="18"/>
      <c r="AG47" s="18"/>
      <c r="AP47" s="18"/>
      <c r="AR47" s="18"/>
      <c r="AS47" s="18"/>
      <c r="AV47" s="18"/>
      <c r="AY47" s="18"/>
      <c r="BB47" s="18"/>
      <c r="BE47" s="18"/>
      <c r="BH47" s="18"/>
      <c r="BK47" s="18"/>
      <c r="BQ47" s="18"/>
      <c r="BS47" s="18"/>
      <c r="BT47" s="18"/>
      <c r="BV47" s="18"/>
      <c r="BW47" s="18"/>
      <c r="BY47" s="18"/>
      <c r="BZ47" s="18"/>
      <c r="CB47" s="18"/>
      <c r="CC47" s="18"/>
      <c r="CE47" s="18"/>
      <c r="CF47" s="11"/>
    </row>
    <row r="48" spans="1:84" x14ac:dyDescent="0.25">
      <c r="A48" s="10"/>
      <c r="B48" s="17" t="s">
        <v>24</v>
      </c>
      <c r="C48" s="17"/>
      <c r="F48" s="18"/>
      <c r="I48" s="18"/>
      <c r="J48" s="18"/>
      <c r="K48" s="18"/>
      <c r="L48" s="18"/>
      <c r="R48" s="18"/>
      <c r="U48" s="18"/>
      <c r="W48" s="18"/>
      <c r="AD48" s="18"/>
      <c r="AG48" s="18"/>
      <c r="AP48" s="18"/>
      <c r="AR48" s="18"/>
      <c r="AS48" s="18"/>
      <c r="AV48" s="18"/>
      <c r="AY48" s="18"/>
      <c r="BB48" s="18"/>
      <c r="BE48" s="18"/>
      <c r="BH48" s="18"/>
      <c r="BK48" s="18"/>
      <c r="BQ48" s="18"/>
      <c r="BS48" s="18"/>
      <c r="BT48" s="18"/>
      <c r="BV48" s="18"/>
      <c r="BW48" s="18"/>
      <c r="BY48" s="18"/>
      <c r="BZ48" s="18"/>
      <c r="CB48" s="18"/>
      <c r="CC48" s="18"/>
      <c r="CE48" s="18"/>
      <c r="CF48" s="11"/>
    </row>
    <row r="49" spans="1:84" x14ac:dyDescent="0.25">
      <c r="A49" s="10"/>
      <c r="B49" s="1" t="s">
        <v>6</v>
      </c>
      <c r="F49" s="18"/>
      <c r="I49" s="18"/>
      <c r="J49" s="18"/>
      <c r="K49" s="18"/>
      <c r="L49" s="18"/>
      <c r="R49" s="18"/>
      <c r="U49" s="18"/>
      <c r="W49" s="18"/>
      <c r="AD49" s="18"/>
      <c r="AG49" s="18"/>
      <c r="AP49" s="18"/>
      <c r="AR49" s="18"/>
      <c r="AS49" s="18"/>
      <c r="AV49" s="18"/>
      <c r="AY49" s="18"/>
      <c r="BB49" s="18"/>
      <c r="BE49" s="18"/>
      <c r="BH49" s="18"/>
      <c r="BK49" s="18"/>
      <c r="BQ49" s="18"/>
      <c r="BR49" s="1">
        <v>342</v>
      </c>
      <c r="BS49" s="18">
        <f>BR49/BR$59</f>
        <v>0.75831485587583147</v>
      </c>
      <c r="BT49" s="18"/>
      <c r="BU49" s="1">
        <v>334</v>
      </c>
      <c r="BV49" s="18">
        <f t="shared" ref="BV49:BV57" si="79">BU49/BU$59</f>
        <v>0.75395033860045146</v>
      </c>
      <c r="BW49" s="18"/>
      <c r="BX49" s="1">
        <v>317</v>
      </c>
      <c r="BY49" s="18">
        <f t="shared" ref="BY49:BY59" si="80">BX49/BX$59</f>
        <v>0.744131455399061</v>
      </c>
      <c r="BZ49" s="18"/>
      <c r="CA49" s="1">
        <v>310</v>
      </c>
      <c r="CB49" s="18">
        <f t="shared" ref="CB49:CB59" si="81">CA49/CA$59</f>
        <v>0.75242718446601942</v>
      </c>
      <c r="CC49" s="18"/>
      <c r="CD49" s="1">
        <v>307</v>
      </c>
      <c r="CE49" s="18">
        <f t="shared" ref="CE49:CE59" si="82">CD49/CD$59</f>
        <v>0.77721518987341776</v>
      </c>
      <c r="CF49" s="11"/>
    </row>
    <row r="50" spans="1:84" x14ac:dyDescent="0.25">
      <c r="A50" s="10"/>
      <c r="B50" s="1" t="s">
        <v>7</v>
      </c>
      <c r="F50" s="18"/>
      <c r="I50" s="18"/>
      <c r="J50" s="18"/>
      <c r="K50" s="18"/>
      <c r="L50" s="18"/>
      <c r="R50" s="18"/>
      <c r="U50" s="18"/>
      <c r="W50" s="18"/>
      <c r="AD50" s="18"/>
      <c r="AG50" s="18"/>
      <c r="AP50" s="18"/>
      <c r="AR50" s="18"/>
      <c r="AS50" s="18"/>
      <c r="AV50" s="18"/>
      <c r="AY50" s="18"/>
      <c r="BB50" s="18"/>
      <c r="BE50" s="18"/>
      <c r="BH50" s="18"/>
      <c r="BK50" s="18"/>
      <c r="BQ50" s="18"/>
      <c r="BR50" s="1">
        <v>0</v>
      </c>
      <c r="BS50" s="18">
        <f t="shared" ref="BS50:BS57" si="83">BR50/BR$59</f>
        <v>0</v>
      </c>
      <c r="BT50" s="18"/>
      <c r="BU50" s="1">
        <v>0</v>
      </c>
      <c r="BV50" s="18">
        <f t="shared" si="79"/>
        <v>0</v>
      </c>
      <c r="BW50" s="18"/>
      <c r="BX50" s="1">
        <v>0</v>
      </c>
      <c r="BY50" s="18">
        <f t="shared" si="80"/>
        <v>0</v>
      </c>
      <c r="BZ50" s="18"/>
      <c r="CA50" s="1">
        <v>0</v>
      </c>
      <c r="CB50" s="18">
        <f t="shared" si="81"/>
        <v>0</v>
      </c>
      <c r="CC50" s="18"/>
      <c r="CD50" s="1">
        <v>0</v>
      </c>
      <c r="CE50" s="18">
        <f t="shared" si="82"/>
        <v>0</v>
      </c>
      <c r="CF50" s="11"/>
    </row>
    <row r="51" spans="1:84" x14ac:dyDescent="0.25">
      <c r="A51" s="10"/>
      <c r="B51" s="1" t="s">
        <v>8</v>
      </c>
      <c r="F51" s="18"/>
      <c r="I51" s="18"/>
      <c r="J51" s="18"/>
      <c r="K51" s="18"/>
      <c r="L51" s="18"/>
      <c r="R51" s="18"/>
      <c r="U51" s="18"/>
      <c r="W51" s="18"/>
      <c r="AD51" s="18"/>
      <c r="AG51" s="18"/>
      <c r="AP51" s="18"/>
      <c r="AR51" s="18"/>
      <c r="AS51" s="18"/>
      <c r="AV51" s="18"/>
      <c r="AY51" s="18"/>
      <c r="BB51" s="18"/>
      <c r="BE51" s="18"/>
      <c r="BH51" s="18"/>
      <c r="BK51" s="18"/>
      <c r="BQ51" s="18"/>
      <c r="BR51" s="1">
        <v>101</v>
      </c>
      <c r="BS51" s="18">
        <f t="shared" si="83"/>
        <v>0.22394678492239467</v>
      </c>
      <c r="BT51" s="18"/>
      <c r="BU51" s="1">
        <v>101</v>
      </c>
      <c r="BV51" s="18">
        <f t="shared" si="79"/>
        <v>0.22799097065462753</v>
      </c>
      <c r="BW51" s="18"/>
      <c r="BX51" s="1">
        <v>104</v>
      </c>
      <c r="BY51" s="18">
        <f t="shared" si="80"/>
        <v>0.24413145539906103</v>
      </c>
      <c r="BZ51" s="18"/>
      <c r="CA51" s="1">
        <v>96</v>
      </c>
      <c r="CB51" s="18">
        <f t="shared" si="81"/>
        <v>0.23300970873786409</v>
      </c>
      <c r="CC51" s="18"/>
      <c r="CD51" s="1">
        <v>82</v>
      </c>
      <c r="CE51" s="18">
        <f t="shared" si="82"/>
        <v>0.20759493670886076</v>
      </c>
      <c r="CF51" s="11"/>
    </row>
    <row r="52" spans="1:84" x14ac:dyDescent="0.25">
      <c r="A52" s="10"/>
      <c r="B52" s="1" t="s">
        <v>9</v>
      </c>
      <c r="F52" s="18"/>
      <c r="I52" s="18"/>
      <c r="J52" s="18"/>
      <c r="K52" s="18"/>
      <c r="L52" s="18"/>
      <c r="R52" s="18"/>
      <c r="U52" s="18"/>
      <c r="W52" s="18"/>
      <c r="AD52" s="18"/>
      <c r="AG52" s="18"/>
      <c r="AP52" s="18"/>
      <c r="AR52" s="18"/>
      <c r="AS52" s="18"/>
      <c r="AV52" s="18"/>
      <c r="AY52" s="18"/>
      <c r="BB52" s="18"/>
      <c r="BE52" s="18"/>
      <c r="BH52" s="18"/>
      <c r="BK52" s="18"/>
      <c r="BQ52" s="18"/>
      <c r="BR52" s="1">
        <v>0</v>
      </c>
      <c r="BS52" s="18">
        <f t="shared" si="83"/>
        <v>0</v>
      </c>
      <c r="BT52" s="18"/>
      <c r="BU52" s="1">
        <v>0</v>
      </c>
      <c r="BV52" s="18">
        <f t="shared" si="79"/>
        <v>0</v>
      </c>
      <c r="BW52" s="18"/>
      <c r="BX52" s="1">
        <v>0</v>
      </c>
      <c r="BY52" s="18">
        <f t="shared" si="80"/>
        <v>0</v>
      </c>
      <c r="BZ52" s="18"/>
      <c r="CA52" s="1">
        <v>0</v>
      </c>
      <c r="CB52" s="18">
        <f t="shared" si="81"/>
        <v>0</v>
      </c>
      <c r="CC52" s="18"/>
      <c r="CD52" s="1">
        <v>0</v>
      </c>
      <c r="CE52" s="18">
        <f t="shared" si="82"/>
        <v>0</v>
      </c>
      <c r="CF52" s="11"/>
    </row>
    <row r="53" spans="1:84" x14ac:dyDescent="0.25">
      <c r="A53" s="10"/>
      <c r="B53" s="1" t="s">
        <v>32</v>
      </c>
      <c r="F53" s="18"/>
      <c r="I53" s="18"/>
      <c r="J53" s="18"/>
      <c r="K53" s="18"/>
      <c r="L53" s="18"/>
      <c r="R53" s="18"/>
      <c r="U53" s="18"/>
      <c r="W53" s="18"/>
      <c r="AD53" s="18"/>
      <c r="AG53" s="18"/>
      <c r="AP53" s="18"/>
      <c r="AR53" s="18"/>
      <c r="AS53" s="18"/>
      <c r="AV53" s="18"/>
      <c r="AY53" s="18"/>
      <c r="BB53" s="18"/>
      <c r="BE53" s="18"/>
      <c r="BH53" s="18"/>
      <c r="BK53" s="18"/>
      <c r="BQ53" s="18"/>
      <c r="BR53" s="1">
        <v>2</v>
      </c>
      <c r="BS53" s="18">
        <f t="shared" si="83"/>
        <v>4.434589800443459E-3</v>
      </c>
      <c r="BT53" s="18"/>
      <c r="BU53" s="1">
        <v>2</v>
      </c>
      <c r="BV53" s="18">
        <f t="shared" si="79"/>
        <v>4.5146726862302479E-3</v>
      </c>
      <c r="BW53" s="18"/>
      <c r="BX53" s="1">
        <v>1</v>
      </c>
      <c r="BY53" s="18">
        <f t="shared" si="80"/>
        <v>2.3474178403755869E-3</v>
      </c>
      <c r="BZ53" s="18"/>
      <c r="CA53" s="1">
        <v>1</v>
      </c>
      <c r="CB53" s="18">
        <f t="shared" si="81"/>
        <v>2.4271844660194173E-3</v>
      </c>
      <c r="CC53" s="18"/>
      <c r="CD53" s="1">
        <v>2</v>
      </c>
      <c r="CE53" s="18">
        <f t="shared" si="82"/>
        <v>5.0632911392405064E-3</v>
      </c>
      <c r="CF53" s="11"/>
    </row>
    <row r="54" spans="1:84" x14ac:dyDescent="0.25">
      <c r="A54" s="10"/>
      <c r="B54" s="1" t="s">
        <v>10</v>
      </c>
      <c r="F54" s="18"/>
      <c r="I54" s="18"/>
      <c r="J54" s="18"/>
      <c r="K54" s="18"/>
      <c r="L54" s="18"/>
      <c r="R54" s="18"/>
      <c r="U54" s="18"/>
      <c r="W54" s="18"/>
      <c r="AD54" s="18"/>
      <c r="AG54" s="18"/>
      <c r="AP54" s="18"/>
      <c r="AR54" s="18"/>
      <c r="AS54" s="18"/>
      <c r="AV54" s="18"/>
      <c r="AY54" s="18"/>
      <c r="BB54" s="18"/>
      <c r="BE54" s="18"/>
      <c r="BH54" s="18"/>
      <c r="BK54" s="18"/>
      <c r="BQ54" s="18"/>
      <c r="BR54" s="1">
        <v>4</v>
      </c>
      <c r="BS54" s="18">
        <f t="shared" si="83"/>
        <v>8.869179600886918E-3</v>
      </c>
      <c r="BT54" s="18"/>
      <c r="BU54" s="1">
        <v>5</v>
      </c>
      <c r="BV54" s="18">
        <f t="shared" si="79"/>
        <v>1.1286681715575621E-2</v>
      </c>
      <c r="BW54" s="18"/>
      <c r="BX54" s="1">
        <v>3</v>
      </c>
      <c r="BY54" s="18">
        <f t="shared" si="80"/>
        <v>7.0422535211267607E-3</v>
      </c>
      <c r="BZ54" s="18"/>
      <c r="CA54" s="1">
        <v>3</v>
      </c>
      <c r="CB54" s="18">
        <f t="shared" si="81"/>
        <v>7.2815533980582527E-3</v>
      </c>
      <c r="CC54" s="18"/>
      <c r="CD54" s="1">
        <v>4</v>
      </c>
      <c r="CE54" s="18">
        <f t="shared" si="82"/>
        <v>1.0126582278481013E-2</v>
      </c>
      <c r="CF54" s="11"/>
    </row>
    <row r="55" spans="1:84" x14ac:dyDescent="0.25">
      <c r="A55" s="10"/>
      <c r="B55" s="1" t="s">
        <v>13</v>
      </c>
      <c r="F55" s="18"/>
      <c r="I55" s="18"/>
      <c r="J55" s="18"/>
      <c r="K55" s="18"/>
      <c r="L55" s="18"/>
      <c r="R55" s="18"/>
      <c r="U55" s="18"/>
      <c r="W55" s="18"/>
      <c r="AD55" s="18"/>
      <c r="AG55" s="18"/>
      <c r="AP55" s="18"/>
      <c r="AR55" s="18"/>
      <c r="AS55" s="18"/>
      <c r="AV55" s="18"/>
      <c r="AY55" s="18"/>
      <c r="BB55" s="18"/>
      <c r="BE55" s="18"/>
      <c r="BH55" s="18"/>
      <c r="BK55" s="18"/>
      <c r="BQ55" s="18"/>
      <c r="BR55" s="1">
        <v>0</v>
      </c>
      <c r="BS55" s="18">
        <f t="shared" si="83"/>
        <v>0</v>
      </c>
      <c r="BT55" s="18"/>
      <c r="BU55" s="1">
        <v>0</v>
      </c>
      <c r="BV55" s="18">
        <f t="shared" si="79"/>
        <v>0</v>
      </c>
      <c r="BW55" s="18"/>
      <c r="BX55" s="1">
        <v>0</v>
      </c>
      <c r="BY55" s="18">
        <f t="shared" si="80"/>
        <v>0</v>
      </c>
      <c r="BZ55" s="18"/>
      <c r="CA55" s="1">
        <v>0</v>
      </c>
      <c r="CB55" s="18">
        <f t="shared" si="81"/>
        <v>0</v>
      </c>
      <c r="CC55" s="18"/>
      <c r="CD55" s="1">
        <v>0</v>
      </c>
      <c r="CE55" s="18">
        <f t="shared" si="82"/>
        <v>0</v>
      </c>
      <c r="CF55" s="11"/>
    </row>
    <row r="56" spans="1:84" x14ac:dyDescent="0.25">
      <c r="A56" s="10"/>
      <c r="B56" s="1" t="s">
        <v>14</v>
      </c>
      <c r="F56" s="18"/>
      <c r="I56" s="18"/>
      <c r="J56" s="18"/>
      <c r="K56" s="18"/>
      <c r="L56" s="18"/>
      <c r="R56" s="18"/>
      <c r="U56" s="18"/>
      <c r="W56" s="18"/>
      <c r="AD56" s="18"/>
      <c r="AG56" s="18"/>
      <c r="AP56" s="18"/>
      <c r="AR56" s="18"/>
      <c r="AS56" s="18"/>
      <c r="AV56" s="18"/>
      <c r="AY56" s="18"/>
      <c r="BB56" s="18"/>
      <c r="BE56" s="18"/>
      <c r="BH56" s="18"/>
      <c r="BK56" s="18"/>
      <c r="BQ56" s="18"/>
      <c r="BR56" s="1">
        <v>1</v>
      </c>
      <c r="BS56" s="18">
        <f t="shared" si="83"/>
        <v>2.2172949002217295E-3</v>
      </c>
      <c r="BT56" s="18"/>
      <c r="BU56" s="1">
        <v>0</v>
      </c>
      <c r="BV56" s="18">
        <f t="shared" si="79"/>
        <v>0</v>
      </c>
      <c r="BW56" s="18"/>
      <c r="BX56" s="1">
        <v>0</v>
      </c>
      <c r="BY56" s="18">
        <f t="shared" si="80"/>
        <v>0</v>
      </c>
      <c r="BZ56" s="18"/>
      <c r="CA56" s="1">
        <v>0</v>
      </c>
      <c r="CB56" s="18">
        <f t="shared" si="81"/>
        <v>0</v>
      </c>
      <c r="CC56" s="18"/>
      <c r="CD56" s="1">
        <v>0</v>
      </c>
      <c r="CE56" s="18">
        <f t="shared" si="82"/>
        <v>0</v>
      </c>
      <c r="CF56" s="11"/>
    </row>
    <row r="57" spans="1:84" x14ac:dyDescent="0.25">
      <c r="A57" s="10"/>
      <c r="B57" s="1" t="s">
        <v>11</v>
      </c>
      <c r="F57" s="18"/>
      <c r="I57" s="18"/>
      <c r="J57" s="18"/>
      <c r="K57" s="18"/>
      <c r="L57" s="18"/>
      <c r="R57" s="18"/>
      <c r="U57" s="18"/>
      <c r="W57" s="18"/>
      <c r="AD57" s="18"/>
      <c r="AG57" s="18"/>
      <c r="AP57" s="18"/>
      <c r="AR57" s="18"/>
      <c r="AS57" s="18"/>
      <c r="AV57" s="18"/>
      <c r="AY57" s="18"/>
      <c r="BB57" s="18"/>
      <c r="BE57" s="18"/>
      <c r="BH57" s="18"/>
      <c r="BK57" s="18"/>
      <c r="BQ57" s="18"/>
      <c r="BR57" s="1">
        <v>0</v>
      </c>
      <c r="BS57" s="18">
        <f t="shared" si="83"/>
        <v>0</v>
      </c>
      <c r="BT57" s="18"/>
      <c r="BU57" s="1">
        <v>0</v>
      </c>
      <c r="BV57" s="18">
        <f t="shared" si="79"/>
        <v>0</v>
      </c>
      <c r="BW57" s="18"/>
      <c r="BX57" s="1">
        <v>0</v>
      </c>
      <c r="BY57" s="18">
        <f t="shared" si="80"/>
        <v>0</v>
      </c>
      <c r="BZ57" s="18"/>
      <c r="CA57" s="1">
        <v>0</v>
      </c>
      <c r="CB57" s="18">
        <f t="shared" si="81"/>
        <v>0</v>
      </c>
      <c r="CC57" s="18"/>
      <c r="CD57" s="1">
        <v>0</v>
      </c>
      <c r="CE57" s="18">
        <f t="shared" si="82"/>
        <v>0</v>
      </c>
      <c r="CF57" s="11"/>
    </row>
    <row r="58" spans="1:84" x14ac:dyDescent="0.25">
      <c r="A58" s="10"/>
      <c r="B58" s="1" t="s">
        <v>43</v>
      </c>
      <c r="F58" s="18"/>
      <c r="I58" s="18"/>
      <c r="J58" s="18"/>
      <c r="K58" s="18"/>
      <c r="L58" s="18"/>
      <c r="R58" s="18"/>
      <c r="U58" s="18"/>
      <c r="W58" s="18"/>
      <c r="AD58" s="18"/>
      <c r="AG58" s="18"/>
      <c r="AP58" s="18"/>
      <c r="AR58" s="18"/>
      <c r="AS58" s="18"/>
      <c r="AV58" s="18"/>
      <c r="AY58" s="18"/>
      <c r="BB58" s="18"/>
      <c r="BE58" s="18"/>
      <c r="BH58" s="18"/>
      <c r="BK58" s="18"/>
      <c r="BQ58" s="18"/>
      <c r="BR58" s="1">
        <v>1</v>
      </c>
      <c r="BS58" s="18">
        <f>BR58/BR$59</f>
        <v>2.2172949002217295E-3</v>
      </c>
      <c r="BT58" s="18"/>
      <c r="BU58" s="1">
        <v>1</v>
      </c>
      <c r="BV58" s="18">
        <f>BU58/BU$59</f>
        <v>2.257336343115124E-3</v>
      </c>
      <c r="BW58" s="18"/>
      <c r="BX58" s="1">
        <v>1</v>
      </c>
      <c r="BY58" s="18">
        <f t="shared" si="80"/>
        <v>2.3474178403755869E-3</v>
      </c>
      <c r="BZ58" s="18"/>
      <c r="CA58" s="1">
        <v>2</v>
      </c>
      <c r="CB58" s="18">
        <f t="shared" si="81"/>
        <v>4.8543689320388345E-3</v>
      </c>
      <c r="CC58" s="18"/>
      <c r="CD58" s="1">
        <v>0</v>
      </c>
      <c r="CE58" s="18">
        <f t="shared" si="82"/>
        <v>0</v>
      </c>
      <c r="CF58" s="11"/>
    </row>
    <row r="59" spans="1:84" ht="12" thickBot="1" x14ac:dyDescent="0.3">
      <c r="A59" s="10"/>
      <c r="B59" s="1" t="s">
        <v>12</v>
      </c>
      <c r="F59" s="18"/>
      <c r="I59" s="18"/>
      <c r="J59" s="18"/>
      <c r="K59" s="18"/>
      <c r="L59" s="18"/>
      <c r="R59" s="18"/>
      <c r="U59" s="18"/>
      <c r="W59" s="18"/>
      <c r="AD59" s="18"/>
      <c r="AG59" s="18"/>
      <c r="AP59" s="18"/>
      <c r="AR59" s="18"/>
      <c r="AS59" s="18"/>
      <c r="AV59" s="18"/>
      <c r="AY59" s="18"/>
      <c r="BB59" s="18"/>
      <c r="BE59" s="18"/>
      <c r="BH59" s="18"/>
      <c r="BK59" s="18"/>
      <c r="BQ59" s="18"/>
      <c r="BR59" s="21">
        <f>SUM(BR49:BR58)</f>
        <v>451</v>
      </c>
      <c r="BS59" s="22">
        <f>BR59/BR$59</f>
        <v>1</v>
      </c>
      <c r="BT59" s="18"/>
      <c r="BU59" s="21">
        <f>SUM(BU49:BU58)</f>
        <v>443</v>
      </c>
      <c r="BV59" s="22">
        <f>BU59/BU$59</f>
        <v>1</v>
      </c>
      <c r="BW59" s="18"/>
      <c r="BX59" s="21">
        <f>SUM(BX49:BX58)</f>
        <v>426</v>
      </c>
      <c r="BY59" s="22">
        <f t="shared" si="80"/>
        <v>1</v>
      </c>
      <c r="BZ59" s="18"/>
      <c r="CA59" s="21">
        <f>SUM(CA49:CA58)</f>
        <v>412</v>
      </c>
      <c r="CB59" s="22">
        <f t="shared" si="81"/>
        <v>1</v>
      </c>
      <c r="CC59" s="18"/>
      <c r="CD59" s="21">
        <f>SUM(CD49:CD58)</f>
        <v>395</v>
      </c>
      <c r="CE59" s="22">
        <f t="shared" si="82"/>
        <v>1</v>
      </c>
      <c r="CF59" s="11"/>
    </row>
    <row r="60" spans="1:84" ht="12" thickTop="1" x14ac:dyDescent="0.25">
      <c r="A60" s="10"/>
      <c r="CF60" s="11"/>
    </row>
    <row r="61" spans="1:84" x14ac:dyDescent="0.25">
      <c r="A61" s="10"/>
      <c r="E61" s="18"/>
      <c r="F61" s="18"/>
      <c r="H61" s="18"/>
      <c r="I61" s="18"/>
      <c r="J61" s="18"/>
      <c r="K61" s="18"/>
      <c r="L61" s="18"/>
      <c r="N61" s="18"/>
      <c r="O61" s="18"/>
      <c r="Q61" s="18"/>
      <c r="R61" s="18"/>
      <c r="CF61" s="11"/>
    </row>
    <row r="62" spans="1:84" x14ac:dyDescent="0.25">
      <c r="A62" s="14"/>
      <c r="B62" s="2"/>
      <c r="C62" s="2"/>
      <c r="D62" s="2"/>
      <c r="E62" s="2"/>
      <c r="F62" s="27"/>
      <c r="G62" s="2"/>
      <c r="H62" s="2"/>
      <c r="I62" s="27"/>
      <c r="J62" s="27"/>
      <c r="K62" s="27"/>
      <c r="L62" s="27"/>
      <c r="M62" s="2"/>
      <c r="N62" s="2"/>
      <c r="O62" s="2"/>
      <c r="P62" s="2"/>
      <c r="Q62" s="2"/>
      <c r="R62" s="27"/>
      <c r="S62" s="2"/>
      <c r="T62" s="2"/>
      <c r="U62" s="27"/>
      <c r="V62" s="29"/>
      <c r="W62" s="29"/>
      <c r="X62" s="2"/>
      <c r="Y62" s="2"/>
      <c r="Z62" s="2"/>
      <c r="AA62" s="2"/>
      <c r="AB62" s="2"/>
      <c r="AC62" s="2"/>
      <c r="AD62" s="27"/>
      <c r="AE62" s="2"/>
      <c r="AF62" s="2"/>
      <c r="AG62" s="27"/>
      <c r="AH62" s="2"/>
      <c r="AI62" s="2"/>
      <c r="AJ62" s="2"/>
      <c r="AK62" s="2"/>
      <c r="AL62" s="2"/>
      <c r="AM62" s="2"/>
      <c r="AN62" s="2"/>
      <c r="AO62" s="2"/>
      <c r="AP62" s="27"/>
      <c r="AQ62" s="29"/>
      <c r="AR62" s="29"/>
      <c r="AS62" s="27"/>
      <c r="AT62" s="2"/>
      <c r="AU62" s="2"/>
      <c r="AV62" s="27"/>
      <c r="AW62" s="2"/>
      <c r="AX62" s="2"/>
      <c r="AY62" s="27"/>
      <c r="AZ62" s="2"/>
      <c r="BA62" s="2"/>
      <c r="BB62" s="27"/>
      <c r="BC62" s="2"/>
      <c r="BD62" s="2"/>
      <c r="BE62" s="27"/>
      <c r="BF62" s="2"/>
      <c r="BG62" s="2"/>
      <c r="BH62" s="27"/>
      <c r="BI62" s="2"/>
      <c r="BJ62" s="2"/>
      <c r="BK62" s="27"/>
      <c r="BL62" s="2"/>
      <c r="BM62" s="2"/>
      <c r="BN62" s="2"/>
      <c r="BO62" s="2"/>
      <c r="BP62" s="2"/>
      <c r="BQ62" s="27"/>
      <c r="BR62" s="29" t="s">
        <v>53</v>
      </c>
      <c r="BS62" s="29"/>
      <c r="BT62" s="27"/>
      <c r="BU62" s="29" t="s">
        <v>54</v>
      </c>
      <c r="BV62" s="29"/>
      <c r="BW62" s="27"/>
      <c r="BX62" s="29" t="s">
        <v>55</v>
      </c>
      <c r="BY62" s="29"/>
      <c r="BZ62" s="27"/>
      <c r="CF62" s="11"/>
    </row>
    <row r="63" spans="1:84" x14ac:dyDescent="0.25">
      <c r="A63" s="14"/>
      <c r="B63" s="2"/>
      <c r="C63" s="2"/>
      <c r="D63" s="2"/>
      <c r="E63" s="2"/>
      <c r="F63" s="16"/>
      <c r="G63" s="2"/>
      <c r="H63" s="2"/>
      <c r="I63" s="16"/>
      <c r="J63" s="16"/>
      <c r="K63" s="16"/>
      <c r="L63" s="16"/>
      <c r="M63" s="2"/>
      <c r="N63" s="2"/>
      <c r="O63" s="2"/>
      <c r="P63" s="2"/>
      <c r="Q63" s="2"/>
      <c r="R63" s="16"/>
      <c r="S63" s="2"/>
      <c r="T63" s="2"/>
      <c r="U63" s="16"/>
      <c r="V63" s="16"/>
      <c r="W63" s="16"/>
      <c r="X63" s="2"/>
      <c r="Y63" s="2"/>
      <c r="Z63" s="2"/>
      <c r="AA63" s="2"/>
      <c r="AB63" s="2"/>
      <c r="AC63" s="2"/>
      <c r="AD63" s="16"/>
      <c r="AE63" s="2"/>
      <c r="AF63" s="2"/>
      <c r="AG63" s="16"/>
      <c r="AH63" s="2"/>
      <c r="AI63" s="2"/>
      <c r="AJ63" s="2"/>
      <c r="AK63" s="2"/>
      <c r="AL63" s="2"/>
      <c r="AM63" s="2"/>
      <c r="AN63" s="2"/>
      <c r="AO63" s="2"/>
      <c r="AP63" s="16"/>
      <c r="AQ63" s="16"/>
      <c r="AR63" s="16"/>
      <c r="AS63" s="16"/>
      <c r="AT63" s="2"/>
      <c r="AU63" s="2"/>
      <c r="AV63" s="16"/>
      <c r="AW63" s="2"/>
      <c r="AX63" s="2"/>
      <c r="AY63" s="16"/>
      <c r="AZ63" s="2"/>
      <c r="BA63" s="2"/>
      <c r="BB63" s="16"/>
      <c r="BC63" s="2"/>
      <c r="BD63" s="2"/>
      <c r="BE63" s="16"/>
      <c r="BF63" s="2"/>
      <c r="BG63" s="2"/>
      <c r="BH63" s="16"/>
      <c r="BI63" s="2"/>
      <c r="BJ63" s="2"/>
      <c r="BK63" s="16"/>
      <c r="BL63" s="2"/>
      <c r="BM63" s="2"/>
      <c r="BN63" s="2"/>
      <c r="BO63" s="2"/>
      <c r="BP63" s="2"/>
      <c r="BQ63" s="16"/>
      <c r="BR63" s="3" t="s">
        <v>21</v>
      </c>
      <c r="BS63" s="3" t="s">
        <v>5</v>
      </c>
      <c r="BT63" s="16"/>
      <c r="BU63" s="3" t="s">
        <v>21</v>
      </c>
      <c r="BV63" s="3" t="s">
        <v>5</v>
      </c>
      <c r="BW63" s="16"/>
      <c r="BX63" s="3" t="s">
        <v>21</v>
      </c>
      <c r="BY63" s="3" t="s">
        <v>5</v>
      </c>
      <c r="BZ63" s="16"/>
      <c r="CF63" s="11"/>
    </row>
    <row r="64" spans="1:84" x14ac:dyDescent="0.25">
      <c r="A64" s="10"/>
      <c r="B64" s="17" t="s">
        <v>31</v>
      </c>
      <c r="C64" s="17"/>
      <c r="CF64" s="11"/>
    </row>
    <row r="65" spans="1:84" x14ac:dyDescent="0.25">
      <c r="A65" s="10"/>
      <c r="B65" s="1" t="s">
        <v>6</v>
      </c>
      <c r="F65" s="18"/>
      <c r="I65" s="18"/>
      <c r="J65" s="18"/>
      <c r="K65" s="18"/>
      <c r="L65" s="18"/>
      <c r="R65" s="18"/>
      <c r="U65" s="18"/>
      <c r="W65" s="18"/>
      <c r="AD65" s="18"/>
      <c r="AG65" s="18"/>
      <c r="AP65" s="18"/>
      <c r="AR65" s="18"/>
      <c r="AS65" s="18"/>
      <c r="AV65" s="18"/>
      <c r="AY65" s="18"/>
      <c r="BB65" s="18"/>
      <c r="BE65" s="18"/>
      <c r="BH65" s="18"/>
      <c r="BK65" s="18"/>
      <c r="BQ65" s="18"/>
      <c r="BR65" s="1">
        <v>206</v>
      </c>
      <c r="BS65" s="18">
        <f>BR65/BR$73</f>
        <v>0.92792792792792789</v>
      </c>
      <c r="BT65" s="18"/>
      <c r="BU65" s="1">
        <v>196</v>
      </c>
      <c r="BV65" s="18">
        <f>BU65/BU$73</f>
        <v>0.92890995260663511</v>
      </c>
      <c r="BW65" s="18"/>
      <c r="BX65" s="1">
        <v>198</v>
      </c>
      <c r="BY65" s="18">
        <f>BX65/BX$73</f>
        <v>0.93396226415094341</v>
      </c>
      <c r="BZ65" s="18"/>
      <c r="CF65" s="11"/>
    </row>
    <row r="66" spans="1:84" x14ac:dyDescent="0.25">
      <c r="A66" s="10"/>
      <c r="B66" s="1" t="s">
        <v>7</v>
      </c>
      <c r="F66" s="18"/>
      <c r="I66" s="18"/>
      <c r="J66" s="18"/>
      <c r="K66" s="18"/>
      <c r="L66" s="18"/>
      <c r="R66" s="18"/>
      <c r="U66" s="18"/>
      <c r="W66" s="18"/>
      <c r="AD66" s="18"/>
      <c r="AG66" s="18"/>
      <c r="AP66" s="18"/>
      <c r="AR66" s="18"/>
      <c r="AS66" s="18"/>
      <c r="AV66" s="18"/>
      <c r="AY66" s="18"/>
      <c r="BB66" s="18"/>
      <c r="BE66" s="18"/>
      <c r="BH66" s="18"/>
      <c r="BK66" s="18"/>
      <c r="BQ66" s="18"/>
      <c r="BR66" s="1">
        <v>0</v>
      </c>
      <c r="BS66" s="18">
        <f t="shared" ref="BS66:BS72" si="84">BR66/BR$46</f>
        <v>0</v>
      </c>
      <c r="BT66" s="18"/>
      <c r="BU66" s="1">
        <v>0</v>
      </c>
      <c r="BV66" s="18">
        <f>BU66/BU$73</f>
        <v>0</v>
      </c>
      <c r="BW66" s="18"/>
      <c r="BX66" s="1">
        <v>0</v>
      </c>
      <c r="BY66" s="18">
        <f t="shared" ref="BY66:BY73" si="85">BX66/BX$46</f>
        <v>0</v>
      </c>
      <c r="BZ66" s="18"/>
      <c r="CF66" s="11"/>
    </row>
    <row r="67" spans="1:84" x14ac:dyDescent="0.25">
      <c r="A67" s="10"/>
      <c r="B67" s="1" t="s">
        <v>9</v>
      </c>
      <c r="F67" s="18"/>
      <c r="I67" s="18"/>
      <c r="J67" s="18"/>
      <c r="K67" s="18"/>
      <c r="L67" s="18"/>
      <c r="R67" s="18"/>
      <c r="U67" s="18"/>
      <c r="W67" s="18"/>
      <c r="AD67" s="18"/>
      <c r="AG67" s="18"/>
      <c r="AP67" s="18"/>
      <c r="AR67" s="18"/>
      <c r="AS67" s="18"/>
      <c r="AV67" s="18"/>
      <c r="AY67" s="18"/>
      <c r="BB67" s="18"/>
      <c r="BE67" s="18"/>
      <c r="BH67" s="18"/>
      <c r="BK67" s="18"/>
      <c r="BQ67" s="18"/>
      <c r="BR67" s="1">
        <v>0</v>
      </c>
      <c r="BS67" s="18">
        <f t="shared" si="84"/>
        <v>0</v>
      </c>
      <c r="BT67" s="18"/>
      <c r="BU67" s="1">
        <v>0</v>
      </c>
      <c r="BV67" s="18">
        <f>BU67/BU$73</f>
        <v>0</v>
      </c>
      <c r="BW67" s="18"/>
      <c r="BX67" s="1">
        <v>0</v>
      </c>
      <c r="BY67" s="18">
        <f t="shared" si="85"/>
        <v>0</v>
      </c>
      <c r="BZ67" s="18"/>
      <c r="CF67" s="11"/>
    </row>
    <row r="68" spans="1:84" x14ac:dyDescent="0.25">
      <c r="A68" s="10"/>
      <c r="B68" s="1" t="s">
        <v>8</v>
      </c>
      <c r="F68" s="18"/>
      <c r="I68" s="18"/>
      <c r="J68" s="18"/>
      <c r="K68" s="18"/>
      <c r="L68" s="18"/>
      <c r="R68" s="18"/>
      <c r="U68" s="18"/>
      <c r="W68" s="18"/>
      <c r="AD68" s="18"/>
      <c r="AG68" s="18"/>
      <c r="AP68" s="18"/>
      <c r="AR68" s="18"/>
      <c r="AS68" s="18"/>
      <c r="AV68" s="18"/>
      <c r="AY68" s="18"/>
      <c r="BB68" s="18"/>
      <c r="BE68" s="18"/>
      <c r="BH68" s="18"/>
      <c r="BK68" s="18"/>
      <c r="BQ68" s="18"/>
      <c r="BR68" s="1">
        <v>15</v>
      </c>
      <c r="BS68" s="18">
        <f>BR68/BR$73</f>
        <v>6.7567567567567571E-2</v>
      </c>
      <c r="BT68" s="18"/>
      <c r="BU68" s="1">
        <v>14</v>
      </c>
      <c r="BV68" s="18">
        <f>BU68/BU$73</f>
        <v>6.6350710900473939E-2</v>
      </c>
      <c r="BW68" s="18"/>
      <c r="BX68" s="1">
        <v>13</v>
      </c>
      <c r="BY68" s="18">
        <f>BX68/BX$73</f>
        <v>6.1320754716981132E-2</v>
      </c>
      <c r="BZ68" s="18"/>
      <c r="CF68" s="11"/>
    </row>
    <row r="69" spans="1:84" x14ac:dyDescent="0.25">
      <c r="A69" s="10"/>
      <c r="B69" s="1" t="s">
        <v>10</v>
      </c>
      <c r="F69" s="18"/>
      <c r="I69" s="18"/>
      <c r="J69" s="18"/>
      <c r="K69" s="18"/>
      <c r="L69" s="18"/>
      <c r="R69" s="18"/>
      <c r="U69" s="18"/>
      <c r="W69" s="18"/>
      <c r="AD69" s="18"/>
      <c r="AG69" s="18"/>
      <c r="AP69" s="18"/>
      <c r="AR69" s="18"/>
      <c r="AS69" s="18"/>
      <c r="AV69" s="18"/>
      <c r="AY69" s="18"/>
      <c r="BB69" s="18"/>
      <c r="BE69" s="18"/>
      <c r="BH69" s="18"/>
      <c r="BK69" s="18"/>
      <c r="BQ69" s="18"/>
      <c r="BR69" s="1">
        <v>1</v>
      </c>
      <c r="BS69" s="18">
        <f>BR69/BR$73</f>
        <v>4.5045045045045045E-3</v>
      </c>
      <c r="BT69" s="18"/>
      <c r="BU69" s="1">
        <v>1</v>
      </c>
      <c r="BV69" s="18">
        <f>BU69/BU$73</f>
        <v>4.7393364928909956E-3</v>
      </c>
      <c r="BW69" s="18"/>
      <c r="BX69" s="1">
        <v>1</v>
      </c>
      <c r="BY69" s="18">
        <f>BX69/BX$73</f>
        <v>4.7169811320754715E-3</v>
      </c>
      <c r="BZ69" s="18"/>
      <c r="CF69" s="11"/>
    </row>
    <row r="70" spans="1:84" x14ac:dyDescent="0.25">
      <c r="A70" s="10"/>
      <c r="B70" s="1" t="s">
        <v>44</v>
      </c>
      <c r="F70" s="18"/>
      <c r="I70" s="18"/>
      <c r="J70" s="18"/>
      <c r="K70" s="18"/>
      <c r="L70" s="18"/>
      <c r="R70" s="18"/>
      <c r="U70" s="18"/>
      <c r="W70" s="18"/>
      <c r="AD70" s="18"/>
      <c r="AG70" s="18"/>
      <c r="AP70" s="18"/>
      <c r="AR70" s="18"/>
      <c r="AS70" s="18"/>
      <c r="AV70" s="18"/>
      <c r="AY70" s="18"/>
      <c r="BB70" s="18"/>
      <c r="BE70" s="18"/>
      <c r="BH70" s="18"/>
      <c r="BK70" s="18"/>
      <c r="BQ70" s="18"/>
      <c r="BR70" s="1">
        <v>0</v>
      </c>
      <c r="BS70" s="18">
        <f t="shared" si="84"/>
        <v>0</v>
      </c>
      <c r="BT70" s="18"/>
      <c r="BU70" s="1">
        <v>0</v>
      </c>
      <c r="BV70" s="18">
        <f t="shared" ref="BV70:BV72" si="86">BU70/BU$46</f>
        <v>0</v>
      </c>
      <c r="BW70" s="18"/>
      <c r="BX70" s="1">
        <v>0</v>
      </c>
      <c r="BY70" s="18">
        <f t="shared" si="85"/>
        <v>0</v>
      </c>
      <c r="BZ70" s="18"/>
      <c r="CF70" s="11"/>
    </row>
    <row r="71" spans="1:84" x14ac:dyDescent="0.25">
      <c r="A71" s="10"/>
      <c r="B71" s="1" t="s">
        <v>11</v>
      </c>
      <c r="F71" s="18"/>
      <c r="I71" s="18"/>
      <c r="J71" s="18"/>
      <c r="K71" s="18"/>
      <c r="L71" s="18"/>
      <c r="R71" s="18"/>
      <c r="U71" s="18"/>
      <c r="W71" s="18"/>
      <c r="AD71" s="18"/>
      <c r="AG71" s="18"/>
      <c r="AP71" s="18"/>
      <c r="AR71" s="18"/>
      <c r="AS71" s="18"/>
      <c r="AV71" s="18"/>
      <c r="AY71" s="18"/>
      <c r="BB71" s="18"/>
      <c r="BE71" s="18"/>
      <c r="BH71" s="18"/>
      <c r="BK71" s="18"/>
      <c r="BQ71" s="18"/>
      <c r="BR71" s="1">
        <v>0</v>
      </c>
      <c r="BS71" s="18">
        <f t="shared" si="84"/>
        <v>0</v>
      </c>
      <c r="BT71" s="18"/>
      <c r="BU71" s="1">
        <v>0</v>
      </c>
      <c r="BV71" s="18">
        <f t="shared" si="86"/>
        <v>0</v>
      </c>
      <c r="BW71" s="18"/>
      <c r="BX71" s="1">
        <v>0</v>
      </c>
      <c r="BY71" s="18">
        <f t="shared" si="85"/>
        <v>0</v>
      </c>
      <c r="BZ71" s="18"/>
      <c r="CF71" s="11"/>
    </row>
    <row r="72" spans="1:84" x14ac:dyDescent="0.25">
      <c r="A72" s="10"/>
      <c r="B72" s="1" t="s">
        <v>43</v>
      </c>
      <c r="F72" s="18"/>
      <c r="I72" s="18"/>
      <c r="J72" s="18"/>
      <c r="K72" s="18"/>
      <c r="L72" s="18"/>
      <c r="R72" s="18"/>
      <c r="U72" s="18"/>
      <c r="W72" s="18"/>
      <c r="AD72" s="18"/>
      <c r="AG72" s="18"/>
      <c r="AP72" s="18"/>
      <c r="AR72" s="18"/>
      <c r="AS72" s="18"/>
      <c r="AV72" s="18"/>
      <c r="AY72" s="18"/>
      <c r="BB72" s="18"/>
      <c r="BE72" s="18"/>
      <c r="BH72" s="18"/>
      <c r="BK72" s="18"/>
      <c r="BQ72" s="18"/>
      <c r="BR72" s="1">
        <v>0</v>
      </c>
      <c r="BS72" s="18">
        <f t="shared" si="84"/>
        <v>0</v>
      </c>
      <c r="BT72" s="18"/>
      <c r="BU72" s="1">
        <v>0</v>
      </c>
      <c r="BV72" s="18">
        <f t="shared" si="86"/>
        <v>0</v>
      </c>
      <c r="BW72" s="18"/>
      <c r="BX72" s="1">
        <v>0</v>
      </c>
      <c r="BY72" s="18">
        <f t="shared" si="85"/>
        <v>0</v>
      </c>
      <c r="BZ72" s="18"/>
      <c r="CF72" s="11"/>
    </row>
    <row r="73" spans="1:84" ht="12" thickBot="1" x14ac:dyDescent="0.3">
      <c r="A73" s="10"/>
      <c r="B73" s="1" t="s">
        <v>12</v>
      </c>
      <c r="F73" s="18"/>
      <c r="I73" s="18"/>
      <c r="J73" s="18"/>
      <c r="K73" s="18"/>
      <c r="L73" s="18"/>
      <c r="R73" s="18"/>
      <c r="U73" s="18"/>
      <c r="W73" s="18"/>
      <c r="AD73" s="18"/>
      <c r="AG73" s="18"/>
      <c r="AP73" s="18"/>
      <c r="AR73" s="18"/>
      <c r="AS73" s="18"/>
      <c r="AV73" s="18"/>
      <c r="AY73" s="18"/>
      <c r="BB73" s="18"/>
      <c r="BE73" s="18"/>
      <c r="BH73" s="18"/>
      <c r="BK73" s="18"/>
      <c r="BQ73" s="18"/>
      <c r="BR73" s="21">
        <f>SUM(BR65:BR72)</f>
        <v>222</v>
      </c>
      <c r="BS73" s="22">
        <f>BR73/BR$73</f>
        <v>1</v>
      </c>
      <c r="BT73" s="18"/>
      <c r="BU73" s="21">
        <f>SUM(BU65:BU72)</f>
        <v>211</v>
      </c>
      <c r="BV73" s="22">
        <f>BU73/BU$73</f>
        <v>1</v>
      </c>
      <c r="BW73" s="18"/>
      <c r="BX73" s="21">
        <f>SUM(BX65:BX72)</f>
        <v>212</v>
      </c>
      <c r="BY73" s="22">
        <f t="shared" si="85"/>
        <v>0.89830508474576276</v>
      </c>
      <c r="BZ73" s="18"/>
      <c r="CF73" s="11"/>
    </row>
    <row r="74" spans="1:84" ht="12" thickTop="1" x14ac:dyDescent="0.25">
      <c r="A74" s="10"/>
      <c r="F74" s="18"/>
      <c r="I74" s="18"/>
      <c r="J74" s="18"/>
      <c r="K74" s="18"/>
      <c r="L74" s="18"/>
      <c r="R74" s="18"/>
      <c r="U74" s="18"/>
      <c r="W74" s="18"/>
      <c r="AD74" s="18"/>
      <c r="AG74" s="18"/>
      <c r="AP74" s="18"/>
      <c r="AR74" s="18"/>
      <c r="AS74" s="18"/>
      <c r="AV74" s="18"/>
      <c r="AY74" s="18"/>
      <c r="BB74" s="18"/>
      <c r="BE74" s="18"/>
      <c r="BH74" s="18"/>
      <c r="BK74" s="18"/>
      <c r="BQ74" s="18"/>
      <c r="BS74" s="18"/>
      <c r="BT74" s="18"/>
      <c r="BV74" s="18"/>
      <c r="BW74" s="18"/>
      <c r="BY74" s="18"/>
      <c r="BZ74" s="18"/>
      <c r="CF74" s="11"/>
    </row>
    <row r="75" spans="1:84" x14ac:dyDescent="0.25">
      <c r="A75" s="10"/>
      <c r="B75" s="17" t="s">
        <v>24</v>
      </c>
      <c r="C75" s="17"/>
      <c r="F75" s="18"/>
      <c r="I75" s="18"/>
      <c r="J75" s="18"/>
      <c r="K75" s="18"/>
      <c r="L75" s="18"/>
      <c r="R75" s="18"/>
      <c r="U75" s="18"/>
      <c r="W75" s="18"/>
      <c r="AD75" s="18"/>
      <c r="AG75" s="18"/>
      <c r="AP75" s="18"/>
      <c r="AR75" s="18"/>
      <c r="AS75" s="18"/>
      <c r="AV75" s="18"/>
      <c r="AY75" s="18"/>
      <c r="BB75" s="18"/>
      <c r="BE75" s="18"/>
      <c r="BH75" s="18"/>
      <c r="BK75" s="18"/>
      <c r="BQ75" s="18"/>
      <c r="BS75" s="18"/>
      <c r="BT75" s="18"/>
      <c r="BV75" s="18"/>
      <c r="BW75" s="18"/>
      <c r="BY75" s="18"/>
      <c r="BZ75" s="18"/>
      <c r="CF75" s="11"/>
    </row>
    <row r="76" spans="1:84" x14ac:dyDescent="0.25">
      <c r="A76" s="10"/>
      <c r="B76" s="1" t="s">
        <v>6</v>
      </c>
      <c r="F76" s="18"/>
      <c r="I76" s="18"/>
      <c r="J76" s="18"/>
      <c r="K76" s="18"/>
      <c r="L76" s="18"/>
      <c r="R76" s="18"/>
      <c r="U76" s="18"/>
      <c r="W76" s="18"/>
      <c r="AD76" s="18"/>
      <c r="AG76" s="18"/>
      <c r="AP76" s="18"/>
      <c r="AR76" s="18"/>
      <c r="AS76" s="18"/>
      <c r="AV76" s="18"/>
      <c r="AY76" s="18"/>
      <c r="BB76" s="18"/>
      <c r="BE76" s="18"/>
      <c r="BH76" s="18"/>
      <c r="BK76" s="18"/>
      <c r="BQ76" s="18"/>
      <c r="BR76" s="1">
        <v>294</v>
      </c>
      <c r="BS76" s="18">
        <f>BR76/BR$86</f>
        <v>0.78191489361702127</v>
      </c>
      <c r="BT76" s="18"/>
      <c r="BU76" s="1">
        <v>288</v>
      </c>
      <c r="BV76" s="18">
        <f>BU76/BU$86</f>
        <v>0.78260869565217395</v>
      </c>
      <c r="BW76" s="18"/>
      <c r="BX76" s="1">
        <v>291</v>
      </c>
      <c r="BY76" s="18">
        <f>BX76/BX$86</f>
        <v>0.78436657681940702</v>
      </c>
      <c r="BZ76" s="18"/>
      <c r="CF76" s="11"/>
    </row>
    <row r="77" spans="1:84" x14ac:dyDescent="0.25">
      <c r="A77" s="10"/>
      <c r="B77" s="1" t="s">
        <v>7</v>
      </c>
      <c r="F77" s="18"/>
      <c r="I77" s="18"/>
      <c r="J77" s="18"/>
      <c r="K77" s="18"/>
      <c r="L77" s="18"/>
      <c r="R77" s="18"/>
      <c r="U77" s="18"/>
      <c r="W77" s="18"/>
      <c r="AD77" s="18"/>
      <c r="AG77" s="18"/>
      <c r="AP77" s="18"/>
      <c r="AR77" s="18"/>
      <c r="AS77" s="18"/>
      <c r="AV77" s="18"/>
      <c r="AY77" s="18"/>
      <c r="BB77" s="18"/>
      <c r="BE77" s="18"/>
      <c r="BH77" s="18"/>
      <c r="BK77" s="18"/>
      <c r="BQ77" s="18"/>
      <c r="BR77" s="1">
        <v>0</v>
      </c>
      <c r="BS77" s="18">
        <f>BR77/BR$86</f>
        <v>0</v>
      </c>
      <c r="BT77" s="18"/>
      <c r="BU77" s="1">
        <v>0</v>
      </c>
      <c r="BV77" s="18">
        <f>BU77/BU$86</f>
        <v>0</v>
      </c>
      <c r="BW77" s="18"/>
      <c r="BX77" s="1">
        <v>0</v>
      </c>
      <c r="BY77" s="18">
        <f>BX77/BX$86</f>
        <v>0</v>
      </c>
      <c r="BZ77" s="18"/>
      <c r="CF77" s="11"/>
    </row>
    <row r="78" spans="1:84" x14ac:dyDescent="0.25">
      <c r="A78" s="10"/>
      <c r="B78" s="1" t="s">
        <v>8</v>
      </c>
      <c r="F78" s="18"/>
      <c r="I78" s="18"/>
      <c r="J78" s="18"/>
      <c r="K78" s="18"/>
      <c r="L78" s="18"/>
      <c r="R78" s="18"/>
      <c r="U78" s="18"/>
      <c r="W78" s="18"/>
      <c r="AD78" s="18"/>
      <c r="AG78" s="18"/>
      <c r="AP78" s="18"/>
      <c r="AR78" s="18"/>
      <c r="AS78" s="18"/>
      <c r="AV78" s="18"/>
      <c r="AY78" s="18"/>
      <c r="BB78" s="18"/>
      <c r="BE78" s="18"/>
      <c r="BH78" s="18"/>
      <c r="BK78" s="18"/>
      <c r="BQ78" s="18"/>
      <c r="BR78" s="1">
        <v>78</v>
      </c>
      <c r="BS78" s="18">
        <f>BR78/BR$86</f>
        <v>0.20744680851063829</v>
      </c>
      <c r="BT78" s="18"/>
      <c r="BU78" s="1">
        <v>74</v>
      </c>
      <c r="BV78" s="18">
        <f>BU78/BU$86</f>
        <v>0.20108695652173914</v>
      </c>
      <c r="BW78" s="18"/>
      <c r="BX78" s="1">
        <v>72</v>
      </c>
      <c r="BY78" s="18">
        <f>BX78/BX$86</f>
        <v>0.19407008086253369</v>
      </c>
      <c r="BZ78" s="18"/>
      <c r="CF78" s="11"/>
    </row>
    <row r="79" spans="1:84" x14ac:dyDescent="0.25">
      <c r="A79" s="10"/>
      <c r="B79" s="1" t="s">
        <v>9</v>
      </c>
      <c r="F79" s="18"/>
      <c r="I79" s="18"/>
      <c r="J79" s="18"/>
      <c r="K79" s="18"/>
      <c r="L79" s="18"/>
      <c r="R79" s="18"/>
      <c r="U79" s="18"/>
      <c r="W79" s="18"/>
      <c r="AD79" s="18"/>
      <c r="AG79" s="18"/>
      <c r="AP79" s="18"/>
      <c r="AR79" s="18"/>
      <c r="AS79" s="18"/>
      <c r="AV79" s="18"/>
      <c r="AY79" s="18"/>
      <c r="BB79" s="18"/>
      <c r="BE79" s="18"/>
      <c r="BH79" s="18"/>
      <c r="BK79" s="18"/>
      <c r="BQ79" s="18"/>
      <c r="BR79" s="1">
        <v>0</v>
      </c>
      <c r="BS79" s="18">
        <f>BR79/BR$86</f>
        <v>0</v>
      </c>
      <c r="BT79" s="18"/>
      <c r="BU79" s="1">
        <v>0</v>
      </c>
      <c r="BV79" s="18">
        <f>BU79/BU$86</f>
        <v>0</v>
      </c>
      <c r="BW79" s="18"/>
      <c r="BX79" s="1">
        <v>0</v>
      </c>
      <c r="BY79" s="18">
        <f>BX79/BX$86</f>
        <v>0</v>
      </c>
      <c r="BZ79" s="18"/>
      <c r="CF79" s="11"/>
    </row>
    <row r="80" spans="1:84" x14ac:dyDescent="0.25">
      <c r="A80" s="10"/>
      <c r="B80" s="1" t="s">
        <v>32</v>
      </c>
      <c r="F80" s="18"/>
      <c r="I80" s="18"/>
      <c r="J80" s="18"/>
      <c r="K80" s="18"/>
      <c r="L80" s="18"/>
      <c r="R80" s="18"/>
      <c r="U80" s="18"/>
      <c r="W80" s="18"/>
      <c r="AD80" s="18"/>
      <c r="AG80" s="18"/>
      <c r="AP80" s="18"/>
      <c r="AR80" s="18"/>
      <c r="AS80" s="18"/>
      <c r="AV80" s="18"/>
      <c r="AY80" s="18"/>
      <c r="BB80" s="18"/>
      <c r="BE80" s="18"/>
      <c r="BH80" s="18"/>
      <c r="BK80" s="18"/>
      <c r="BQ80" s="18"/>
      <c r="BR80" s="1">
        <v>1</v>
      </c>
      <c r="BS80" s="18">
        <f>BR80/BR$86</f>
        <v>2.6595744680851063E-3</v>
      </c>
      <c r="BT80" s="18"/>
      <c r="BU80" s="1">
        <v>1</v>
      </c>
      <c r="BV80" s="18">
        <f>BU80/BU$86</f>
        <v>2.717391304347826E-3</v>
      </c>
      <c r="BW80" s="18"/>
      <c r="BX80" s="1">
        <v>1</v>
      </c>
      <c r="BY80" s="18">
        <f>BX80/BX$86</f>
        <v>2.6954177897574125E-3</v>
      </c>
      <c r="BZ80" s="18"/>
      <c r="CF80" s="11"/>
    </row>
    <row r="81" spans="1:84" x14ac:dyDescent="0.25">
      <c r="A81" s="10"/>
      <c r="B81" s="1" t="s">
        <v>10</v>
      </c>
      <c r="F81" s="18"/>
      <c r="I81" s="18"/>
      <c r="J81" s="18"/>
      <c r="K81" s="18"/>
      <c r="L81" s="18"/>
      <c r="R81" s="18"/>
      <c r="U81" s="18"/>
      <c r="W81" s="18"/>
      <c r="AD81" s="18"/>
      <c r="AG81" s="18"/>
      <c r="AP81" s="18"/>
      <c r="AR81" s="18"/>
      <c r="AS81" s="18"/>
      <c r="AV81" s="18"/>
      <c r="AY81" s="18"/>
      <c r="BB81" s="18"/>
      <c r="BE81" s="18"/>
      <c r="BH81" s="18"/>
      <c r="BK81" s="18"/>
      <c r="BQ81" s="18"/>
      <c r="BR81" s="1">
        <v>3</v>
      </c>
      <c r="BS81" s="18">
        <f>BR81/BR$86</f>
        <v>7.9787234042553185E-3</v>
      </c>
      <c r="BT81" s="18"/>
      <c r="BU81" s="1">
        <v>3</v>
      </c>
      <c r="BV81" s="18">
        <f>BU81/BU$86</f>
        <v>8.152173913043478E-3</v>
      </c>
      <c r="BW81" s="18"/>
      <c r="BX81" s="1">
        <v>4</v>
      </c>
      <c r="BY81" s="18">
        <f>BX81/BX$86</f>
        <v>1.078167115902965E-2</v>
      </c>
      <c r="BZ81" s="18"/>
      <c r="CF81" s="11"/>
    </row>
    <row r="82" spans="1:84" x14ac:dyDescent="0.25">
      <c r="A82" s="10"/>
      <c r="B82" s="1" t="s">
        <v>13</v>
      </c>
      <c r="F82" s="18"/>
      <c r="I82" s="18"/>
      <c r="J82" s="18"/>
      <c r="K82" s="18"/>
      <c r="L82" s="18"/>
      <c r="R82" s="18"/>
      <c r="U82" s="18"/>
      <c r="W82" s="18"/>
      <c r="AD82" s="18"/>
      <c r="AG82" s="18"/>
      <c r="AP82" s="18"/>
      <c r="AR82" s="18"/>
      <c r="AS82" s="18"/>
      <c r="AV82" s="18"/>
      <c r="AY82" s="18"/>
      <c r="BB82" s="18"/>
      <c r="BE82" s="18"/>
      <c r="BH82" s="18"/>
      <c r="BK82" s="18"/>
      <c r="BQ82" s="18"/>
      <c r="BR82" s="1">
        <v>0</v>
      </c>
      <c r="BS82" s="18">
        <f t="shared" ref="BS82:BS84" si="87">BR82/BR$59</f>
        <v>0</v>
      </c>
      <c r="BT82" s="18"/>
      <c r="BU82" s="1">
        <v>0</v>
      </c>
      <c r="BV82" s="18">
        <f>BU82/BU$86</f>
        <v>0</v>
      </c>
      <c r="BW82" s="18"/>
      <c r="BX82" s="1">
        <v>0</v>
      </c>
      <c r="BY82" s="18">
        <f>BX82/BX$86</f>
        <v>0</v>
      </c>
      <c r="BZ82" s="18"/>
      <c r="CF82" s="11"/>
    </row>
    <row r="83" spans="1:84" x14ac:dyDescent="0.25">
      <c r="A83" s="10"/>
      <c r="B83" s="1" t="s">
        <v>14</v>
      </c>
      <c r="F83" s="18"/>
      <c r="I83" s="18"/>
      <c r="J83" s="18"/>
      <c r="K83" s="18"/>
      <c r="L83" s="18"/>
      <c r="R83" s="18"/>
      <c r="U83" s="18"/>
      <c r="W83" s="18"/>
      <c r="AD83" s="18"/>
      <c r="AG83" s="18"/>
      <c r="AP83" s="18"/>
      <c r="AR83" s="18"/>
      <c r="AS83" s="18"/>
      <c r="AV83" s="18"/>
      <c r="AY83" s="18"/>
      <c r="BB83" s="18"/>
      <c r="BE83" s="18"/>
      <c r="BH83" s="18"/>
      <c r="BK83" s="18"/>
      <c r="BQ83" s="18"/>
      <c r="BR83" s="1">
        <v>0</v>
      </c>
      <c r="BS83" s="18">
        <f t="shared" si="87"/>
        <v>0</v>
      </c>
      <c r="BT83" s="18"/>
      <c r="BU83" s="1">
        <v>0</v>
      </c>
      <c r="BV83" s="18">
        <f>BU83/BU$86</f>
        <v>0</v>
      </c>
      <c r="BW83" s="18"/>
      <c r="BX83" s="1">
        <v>0</v>
      </c>
      <c r="BY83" s="18">
        <f>BX83/BX$86</f>
        <v>0</v>
      </c>
      <c r="BZ83" s="18"/>
      <c r="CF83" s="11"/>
    </row>
    <row r="84" spans="1:84" x14ac:dyDescent="0.25">
      <c r="A84" s="10"/>
      <c r="B84" s="1" t="s">
        <v>11</v>
      </c>
      <c r="F84" s="18"/>
      <c r="I84" s="18"/>
      <c r="J84" s="18"/>
      <c r="K84" s="18"/>
      <c r="L84" s="18"/>
      <c r="R84" s="18"/>
      <c r="U84" s="18"/>
      <c r="W84" s="18"/>
      <c r="AD84" s="18"/>
      <c r="AG84" s="18"/>
      <c r="AP84" s="18"/>
      <c r="AR84" s="18"/>
      <c r="AS84" s="18"/>
      <c r="AV84" s="18"/>
      <c r="AY84" s="18"/>
      <c r="BB84" s="18"/>
      <c r="BE84" s="18"/>
      <c r="BH84" s="18"/>
      <c r="BK84" s="18"/>
      <c r="BQ84" s="18"/>
      <c r="BR84" s="1">
        <v>0</v>
      </c>
      <c r="BS84" s="18">
        <f t="shared" si="87"/>
        <v>0</v>
      </c>
      <c r="BT84" s="18"/>
      <c r="BU84" s="1">
        <v>0</v>
      </c>
      <c r="BV84" s="18">
        <f>BU84/BU$86</f>
        <v>0</v>
      </c>
      <c r="BW84" s="18"/>
      <c r="BX84" s="1">
        <v>0</v>
      </c>
      <c r="BY84" s="18">
        <f>BX84/BX$86</f>
        <v>0</v>
      </c>
      <c r="BZ84" s="18"/>
      <c r="CF84" s="11"/>
    </row>
    <row r="85" spans="1:84" x14ac:dyDescent="0.25">
      <c r="A85" s="10"/>
      <c r="B85" s="1" t="s">
        <v>43</v>
      </c>
      <c r="F85" s="18"/>
      <c r="I85" s="18"/>
      <c r="J85" s="18"/>
      <c r="K85" s="18"/>
      <c r="L85" s="18"/>
      <c r="R85" s="18"/>
      <c r="U85" s="18"/>
      <c r="W85" s="18"/>
      <c r="AD85" s="18"/>
      <c r="AG85" s="18"/>
      <c r="AP85" s="18"/>
      <c r="AR85" s="18"/>
      <c r="AS85" s="18"/>
      <c r="AV85" s="18"/>
      <c r="AY85" s="18"/>
      <c r="BB85" s="18"/>
      <c r="BE85" s="18"/>
      <c r="BH85" s="18"/>
      <c r="BK85" s="18"/>
      <c r="BQ85" s="18"/>
      <c r="BR85" s="1">
        <v>0</v>
      </c>
      <c r="BS85" s="18">
        <f>BR85/BR$59</f>
        <v>0</v>
      </c>
      <c r="BT85" s="18"/>
      <c r="BU85" s="1">
        <v>2</v>
      </c>
      <c r="BV85" s="18">
        <f>BU85/BU$86</f>
        <v>5.434782608695652E-3</v>
      </c>
      <c r="BW85" s="18"/>
      <c r="BX85" s="1">
        <v>3</v>
      </c>
      <c r="BY85" s="18">
        <f>BX85/BX$86</f>
        <v>8.0862533692722376E-3</v>
      </c>
      <c r="BZ85" s="18"/>
      <c r="CF85" s="11"/>
    </row>
    <row r="86" spans="1:84" ht="12" thickBot="1" x14ac:dyDescent="0.3">
      <c r="A86" s="10"/>
      <c r="B86" s="1" t="s">
        <v>12</v>
      </c>
      <c r="F86" s="18"/>
      <c r="I86" s="18"/>
      <c r="J86" s="18"/>
      <c r="K86" s="18"/>
      <c r="L86" s="18"/>
      <c r="R86" s="18"/>
      <c r="U86" s="18"/>
      <c r="W86" s="18"/>
      <c r="AD86" s="18"/>
      <c r="AG86" s="18"/>
      <c r="AP86" s="18"/>
      <c r="AR86" s="18"/>
      <c r="AS86" s="18"/>
      <c r="AV86" s="18"/>
      <c r="AY86" s="18"/>
      <c r="BB86" s="18"/>
      <c r="BE86" s="18"/>
      <c r="BH86" s="18"/>
      <c r="BK86" s="18"/>
      <c r="BQ86" s="18"/>
      <c r="BR86" s="21">
        <f>SUM(BR76:BR85)</f>
        <v>376</v>
      </c>
      <c r="BS86" s="22">
        <f>BR86/BR$86</f>
        <v>1</v>
      </c>
      <c r="BT86" s="18"/>
      <c r="BU86" s="21">
        <f>SUM(BU76:BU85)</f>
        <v>368</v>
      </c>
      <c r="BV86" s="22">
        <f>BU86/BU$86</f>
        <v>1</v>
      </c>
      <c r="BW86" s="18"/>
      <c r="BX86" s="21">
        <f>SUM(BX76:BX85)</f>
        <v>371</v>
      </c>
      <c r="BY86" s="22">
        <f>BX86/BX$86</f>
        <v>1</v>
      </c>
      <c r="BZ86" s="18"/>
      <c r="CF86" s="11"/>
    </row>
    <row r="87" spans="1:84" ht="12" thickTop="1" x14ac:dyDescent="0.25">
      <c r="A87" s="10"/>
      <c r="CF87" s="11"/>
    </row>
    <row r="88" spans="1:84" x14ac:dyDescent="0.25">
      <c r="A88" s="10"/>
      <c r="CF88" s="11"/>
    </row>
    <row r="89" spans="1:84" x14ac:dyDescent="0.25">
      <c r="A89" s="10"/>
      <c r="B89" s="1" t="s">
        <v>56</v>
      </c>
      <c r="CF89" s="11"/>
    </row>
    <row r="90" spans="1:84" ht="12.5" customHeight="1" x14ac:dyDescent="0.25">
      <c r="A90" s="10"/>
      <c r="CF90" s="11"/>
    </row>
    <row r="91" spans="1:84" ht="32" customHeight="1" x14ac:dyDescent="0.25">
      <c r="A91" s="10"/>
      <c r="B91" s="30" t="s">
        <v>40</v>
      </c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11"/>
    </row>
    <row r="92" spans="1:84" x14ac:dyDescent="0.25">
      <c r="A92" s="19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20"/>
    </row>
  </sheetData>
  <mergeCells count="40">
    <mergeCell ref="V62:W62"/>
    <mergeCell ref="AQ62:AR62"/>
    <mergeCell ref="BR62:BS62"/>
    <mergeCell ref="BU62:BV62"/>
    <mergeCell ref="BX62:BY62"/>
    <mergeCell ref="B91:BP91"/>
    <mergeCell ref="P8:Q8"/>
    <mergeCell ref="BU8:BV8"/>
    <mergeCell ref="AW8:AX8"/>
    <mergeCell ref="AK8:AL8"/>
    <mergeCell ref="AN8:AO8"/>
    <mergeCell ref="BF8:BG8"/>
    <mergeCell ref="BC8:BD8"/>
    <mergeCell ref="AQ35:AR35"/>
    <mergeCell ref="AT8:AU8"/>
    <mergeCell ref="AQ8:AR8"/>
    <mergeCell ref="BI8:BJ8"/>
    <mergeCell ref="D8:E8"/>
    <mergeCell ref="M8:N8"/>
    <mergeCell ref="BR35:BS35"/>
    <mergeCell ref="G8:H8"/>
    <mergeCell ref="S8:T8"/>
    <mergeCell ref="V8:W8"/>
    <mergeCell ref="J8:K8"/>
    <mergeCell ref="Y8:Z8"/>
    <mergeCell ref="AZ8:BA8"/>
    <mergeCell ref="AH8:AI8"/>
    <mergeCell ref="AE8:AF8"/>
    <mergeCell ref="BL8:BM8"/>
    <mergeCell ref="BX8:BY8"/>
    <mergeCell ref="CD35:CE35"/>
    <mergeCell ref="BX35:BY35"/>
    <mergeCell ref="CA8:CB8"/>
    <mergeCell ref="V35:W35"/>
    <mergeCell ref="BO8:BP8"/>
    <mergeCell ref="BU35:BV35"/>
    <mergeCell ref="CD8:CE8"/>
    <mergeCell ref="AB8:AC8"/>
    <mergeCell ref="BR8:BS8"/>
    <mergeCell ref="CA35:CB35"/>
  </mergeCells>
  <phoneticPr fontId="0" type="noConversion"/>
  <printOptions horizontalCentered="1"/>
  <pageMargins left="0.25" right="0.25" top="0.5" bottom="0.5" header="0" footer="0.22"/>
  <pageSetup scale="92" orientation="portrait" r:id="rId1"/>
  <headerFooter scaleWithDoc="0">
    <oddFooter>&amp;L&amp;"Times New Roman,Regular"&amp;8UMSL Fact Book&amp;C&amp;"Times New Roman,Regular"&amp;8&amp;A&amp;R&amp;"Times New Roman,Regular"&amp;8Last Updated Fall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degrees_faculty_highest</vt:lpstr>
      <vt:lpstr>degrees_faculty_highest!Print_Area</vt:lpstr>
    </vt:vector>
  </TitlesOfParts>
  <Company>Univ. of Missouri-St.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Mulderig</dc:creator>
  <cp:lastModifiedBy>Dasari, Anantha Sai Kumar</cp:lastModifiedBy>
  <cp:lastPrinted>2020-11-06T21:09:23Z</cp:lastPrinted>
  <dcterms:created xsi:type="dcterms:W3CDTF">1999-04-07T21:09:18Z</dcterms:created>
  <dcterms:modified xsi:type="dcterms:W3CDTF">2023-12-18T13:22:57Z</dcterms:modified>
</cp:coreProperties>
</file>